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4755" yWindow="4215" windowWidth="21600" windowHeight="11385" activeTab="1"/>
  </bookViews>
  <sheets>
    <sheet name="選手登録" sheetId="4" r:id="rId1"/>
    <sheet name="市総体駅伝" sheetId="5" r:id="rId2"/>
    <sheet name="市総体(駅伝競走の部) " sheetId="3" r:id="rId3"/>
  </sheets>
  <externalReferences>
    <externalReference r:id="rId4"/>
  </externalReferences>
  <definedNames>
    <definedName name="_xlnm.Print_Area" localSheetId="1">市総体駅伝!$A$2:$M$45</definedName>
    <definedName name="_xlnm.Print_Area" localSheetId="0">選手登録!$C$2:$Q$185</definedName>
    <definedName name="県選個票" localSheetId="1">#REF!</definedName>
    <definedName name="県選個票">#REF!</definedName>
    <definedName name="市新人個票" localSheetId="1">#REF!</definedName>
    <definedName name="市新人個票">#REF!</definedName>
    <definedName name="市選個票" localSheetId="1">#REF!</definedName>
    <definedName name="市選個票">#REF!</definedName>
    <definedName name="市総体個票" localSheetId="1">#REF!</definedName>
    <definedName name="市総体個票">#REF!</definedName>
    <definedName name="市陸協">#REF!</definedName>
    <definedName name="女" localSheetId="1">[1]選手登録!$F$104:$X$183</definedName>
    <definedName name="女">選手登録!$F$104:$X$183</definedName>
    <definedName name="男" localSheetId="1">[1]選手登録!$F$17:$X$96</definedName>
    <definedName name="男">選手登録!$F$17:$X$96</definedName>
    <definedName name="通信個票" localSheetId="1">#REF!</definedName>
    <definedName name="通信個票">#REF!</definedName>
    <definedName name="登録" localSheetId="1">[1]選手登録!$Z$1:$AK$65536</definedName>
    <definedName name="登録">選手登録!$Z$1:$AK$65536</definedName>
    <definedName name="年回" localSheetId="1">[1]選手登録!$AM$1:$AU$65536</definedName>
    <definedName name="年回">選手登録!$AM$1:$AU$65536</definedName>
  </definedNames>
  <calcPr calcId="162913"/>
</workbook>
</file>

<file path=xl/calcChain.xml><?xml version="1.0" encoding="utf-8"?>
<calcChain xmlns="http://schemas.openxmlformats.org/spreadsheetml/2006/main">
  <c r="U177" i="5" l="1"/>
  <c r="U176" i="5"/>
  <c r="U175" i="5"/>
  <c r="U174" i="5"/>
  <c r="U173" i="5"/>
  <c r="U172" i="5"/>
  <c r="U171" i="5"/>
  <c r="T170" i="5"/>
  <c r="T169" i="5"/>
  <c r="T168" i="5"/>
  <c r="T167" i="5"/>
  <c r="T166" i="5"/>
  <c r="T165" i="5"/>
  <c r="T164" i="5"/>
  <c r="T163" i="5"/>
  <c r="T162" i="5"/>
  <c r="T161" i="5"/>
  <c r="T160" i="5"/>
  <c r="T159" i="5"/>
  <c r="T158" i="5"/>
  <c r="T157" i="5"/>
  <c r="T156" i="5"/>
  <c r="T155" i="5"/>
  <c r="T154" i="5"/>
  <c r="T153" i="5"/>
  <c r="T152" i="5"/>
  <c r="T151" i="5"/>
  <c r="T150" i="5"/>
  <c r="T149" i="5"/>
  <c r="T148" i="5"/>
  <c r="T147" i="5"/>
  <c r="T146" i="5"/>
  <c r="T145" i="5"/>
  <c r="T144" i="5"/>
  <c r="T143" i="5"/>
  <c r="T142" i="5"/>
  <c r="T141" i="5"/>
  <c r="T140" i="5"/>
  <c r="T139" i="5"/>
  <c r="T138" i="5"/>
  <c r="T137" i="5"/>
  <c r="T136" i="5"/>
  <c r="T135" i="5"/>
  <c r="T134" i="5"/>
  <c r="T133" i="5"/>
  <c r="T132" i="5"/>
  <c r="T131" i="5"/>
  <c r="T130" i="5"/>
  <c r="T129" i="5"/>
  <c r="T128" i="5"/>
  <c r="T127" i="5"/>
  <c r="T126" i="5"/>
  <c r="T125" i="5"/>
  <c r="T124" i="5"/>
  <c r="T123" i="5"/>
  <c r="T122" i="5"/>
  <c r="T121" i="5"/>
  <c r="T120" i="5"/>
  <c r="H120" i="5"/>
  <c r="C120" i="5"/>
  <c r="V119" i="5"/>
  <c r="U119" i="5"/>
  <c r="W119" i="5" s="1"/>
  <c r="T119" i="5"/>
  <c r="H119" i="5"/>
  <c r="C119" i="5"/>
  <c r="T118" i="5"/>
  <c r="L118" i="5"/>
  <c r="H118" i="5"/>
  <c r="C118" i="5"/>
  <c r="V117" i="5"/>
  <c r="W117" i="5" s="1"/>
  <c r="T117" i="5"/>
  <c r="U117" i="5" s="1"/>
  <c r="H117" i="5"/>
  <c r="T116" i="5"/>
  <c r="H116" i="5"/>
  <c r="T115" i="5"/>
  <c r="U114" i="5"/>
  <c r="W114" i="5" s="1"/>
  <c r="T114" i="5"/>
  <c r="V114" i="5" s="1"/>
  <c r="T113" i="5"/>
  <c r="G113" i="5"/>
  <c r="V112" i="5"/>
  <c r="U112" i="5"/>
  <c r="W112" i="5" s="1"/>
  <c r="T112" i="5"/>
  <c r="V111" i="5"/>
  <c r="U111" i="5"/>
  <c r="T111" i="5"/>
  <c r="T110" i="5"/>
  <c r="V110" i="5" s="1"/>
  <c r="U109" i="5"/>
  <c r="W109" i="5" s="1"/>
  <c r="T109" i="5"/>
  <c r="V109" i="5" s="1"/>
  <c r="U108" i="5"/>
  <c r="W108" i="5" s="1"/>
  <c r="T108" i="5"/>
  <c r="V108" i="5" s="1"/>
  <c r="T107" i="5"/>
  <c r="E107" i="5"/>
  <c r="C107" i="5"/>
  <c r="V106" i="5"/>
  <c r="U106" i="5"/>
  <c r="W106" i="5" s="1"/>
  <c r="T106" i="5"/>
  <c r="E106" i="5"/>
  <c r="C106" i="5"/>
  <c r="T105" i="5"/>
  <c r="V105" i="5" s="1"/>
  <c r="E105" i="5"/>
  <c r="C105" i="5"/>
  <c r="V104" i="5"/>
  <c r="U104" i="5"/>
  <c r="W104" i="5" s="1"/>
  <c r="T104" i="5"/>
  <c r="E104" i="5"/>
  <c r="C104" i="5"/>
  <c r="U103" i="5"/>
  <c r="W103" i="5" s="1"/>
  <c r="T103" i="5"/>
  <c r="V103" i="5" s="1"/>
  <c r="E103" i="5"/>
  <c r="C103" i="5"/>
  <c r="W102" i="5"/>
  <c r="V102" i="5"/>
  <c r="U102" i="5"/>
  <c r="T102" i="5"/>
  <c r="E102" i="5"/>
  <c r="C102" i="5"/>
  <c r="T101" i="5"/>
  <c r="V101" i="5" s="1"/>
  <c r="E101" i="5"/>
  <c r="C101" i="5"/>
  <c r="V100" i="5"/>
  <c r="W100" i="5" s="1"/>
  <c r="U100" i="5"/>
  <c r="T100" i="5"/>
  <c r="E100" i="5"/>
  <c r="C100" i="5"/>
  <c r="T99" i="5"/>
  <c r="T98" i="5"/>
  <c r="V98" i="5" s="1"/>
  <c r="U97" i="5"/>
  <c r="W97" i="5" s="1"/>
  <c r="T97" i="5"/>
  <c r="V97" i="5" s="1"/>
  <c r="D97" i="5"/>
  <c r="V96" i="5"/>
  <c r="U96" i="5"/>
  <c r="W96" i="5" s="1"/>
  <c r="T96" i="5"/>
  <c r="T95" i="5"/>
  <c r="V95" i="5" s="1"/>
  <c r="E95" i="5"/>
  <c r="C95" i="5"/>
  <c r="V94" i="5"/>
  <c r="W94" i="5" s="1"/>
  <c r="T94" i="5"/>
  <c r="U94" i="5" s="1"/>
  <c r="E94" i="5"/>
  <c r="C94" i="5"/>
  <c r="V93" i="5"/>
  <c r="T93" i="5"/>
  <c r="U93" i="5" s="1"/>
  <c r="W93" i="5" s="1"/>
  <c r="E93" i="5"/>
  <c r="C93" i="5"/>
  <c r="T92" i="5"/>
  <c r="E92" i="5"/>
  <c r="C92" i="5"/>
  <c r="T91" i="5"/>
  <c r="V91" i="5" s="1"/>
  <c r="E91" i="5"/>
  <c r="C91" i="5"/>
  <c r="U90" i="5"/>
  <c r="E90" i="5"/>
  <c r="C90" i="5"/>
  <c r="U89" i="5"/>
  <c r="E89" i="5"/>
  <c r="C89" i="5"/>
  <c r="U88" i="5"/>
  <c r="E88" i="5"/>
  <c r="C88" i="5"/>
  <c r="V87" i="5"/>
  <c r="U87" i="5"/>
  <c r="W87" i="5" s="1"/>
  <c r="T87" i="5"/>
  <c r="E87" i="5"/>
  <c r="C87" i="5"/>
  <c r="W86" i="5"/>
  <c r="U86" i="5"/>
  <c r="T86" i="5"/>
  <c r="V86" i="5" s="1"/>
  <c r="T85" i="5"/>
  <c r="V85" i="5" s="1"/>
  <c r="T84" i="5"/>
  <c r="D84" i="5"/>
  <c r="T83" i="5"/>
  <c r="V82" i="5"/>
  <c r="U82" i="5"/>
  <c r="T82" i="5"/>
  <c r="D82" i="5"/>
  <c r="C82" i="5"/>
  <c r="A82" i="5"/>
  <c r="V81" i="5"/>
  <c r="U81" i="5"/>
  <c r="W81" i="5" s="1"/>
  <c r="T81" i="5"/>
  <c r="V80" i="5"/>
  <c r="U80" i="5"/>
  <c r="W80" i="5" s="1"/>
  <c r="T80" i="5"/>
  <c r="V79" i="5"/>
  <c r="U79" i="5"/>
  <c r="T79" i="5"/>
  <c r="A79" i="5"/>
  <c r="W78" i="5"/>
  <c r="V78" i="5"/>
  <c r="T78" i="5"/>
  <c r="U78" i="5" s="1"/>
  <c r="V77" i="5"/>
  <c r="W77" i="5" s="1"/>
  <c r="T77" i="5"/>
  <c r="U77" i="5" s="1"/>
  <c r="V76" i="5"/>
  <c r="T76" i="5"/>
  <c r="U76" i="5" s="1"/>
  <c r="W76" i="5" s="1"/>
  <c r="V75" i="5"/>
  <c r="T75" i="5"/>
  <c r="U75" i="5" s="1"/>
  <c r="W75" i="5" s="1"/>
  <c r="J75" i="5"/>
  <c r="F75" i="5"/>
  <c r="T74" i="5"/>
  <c r="V74" i="5" s="1"/>
  <c r="U73" i="5"/>
  <c r="W73" i="5" s="1"/>
  <c r="T73" i="5"/>
  <c r="V73" i="5" s="1"/>
  <c r="E73" i="5"/>
  <c r="C73" i="5"/>
  <c r="W72" i="5"/>
  <c r="V72" i="5"/>
  <c r="T72" i="5"/>
  <c r="U72" i="5" s="1"/>
  <c r="E72" i="5"/>
  <c r="C72" i="5"/>
  <c r="T71" i="5"/>
  <c r="V71" i="5" s="1"/>
  <c r="E71" i="5"/>
  <c r="C71" i="5"/>
  <c r="V70" i="5"/>
  <c r="T70" i="5"/>
  <c r="U70" i="5" s="1"/>
  <c r="W70" i="5" s="1"/>
  <c r="E70" i="5"/>
  <c r="C70" i="5"/>
  <c r="T69" i="5"/>
  <c r="V69" i="5" s="1"/>
  <c r="E69" i="5"/>
  <c r="C69" i="5"/>
  <c r="V68" i="5"/>
  <c r="T68" i="5"/>
  <c r="U68" i="5" s="1"/>
  <c r="W68" i="5" s="1"/>
  <c r="V67" i="5"/>
  <c r="T67" i="5"/>
  <c r="U67" i="5" s="1"/>
  <c r="W67" i="5" s="1"/>
  <c r="W66" i="5"/>
  <c r="V66" i="5"/>
  <c r="T66" i="5"/>
  <c r="U66" i="5" s="1"/>
  <c r="V65" i="5"/>
  <c r="W65" i="5" s="1"/>
  <c r="T65" i="5"/>
  <c r="U65" i="5" s="1"/>
  <c r="E65" i="5"/>
  <c r="C65" i="5"/>
  <c r="U64" i="5"/>
  <c r="W64" i="5" s="1"/>
  <c r="T64" i="5"/>
  <c r="V64" i="5" s="1"/>
  <c r="E64" i="5"/>
  <c r="C64" i="5"/>
  <c r="W63" i="5"/>
  <c r="V63" i="5"/>
  <c r="T63" i="5"/>
  <c r="U63" i="5" s="1"/>
  <c r="E63" i="5"/>
  <c r="C63" i="5"/>
  <c r="T62" i="5"/>
  <c r="V62" i="5" s="1"/>
  <c r="E62" i="5"/>
  <c r="C62" i="5"/>
  <c r="V61" i="5"/>
  <c r="T61" i="5"/>
  <c r="U61" i="5" s="1"/>
  <c r="W61" i="5" s="1"/>
  <c r="E61" i="5"/>
  <c r="C61" i="5"/>
  <c r="Z60" i="5"/>
  <c r="V60" i="5"/>
  <c r="U60" i="5"/>
  <c r="W60" i="5" s="1"/>
  <c r="T60" i="5"/>
  <c r="Z59" i="5"/>
  <c r="V59" i="5"/>
  <c r="W59" i="5" s="1"/>
  <c r="T59" i="5"/>
  <c r="U59" i="5" s="1"/>
  <c r="Z58" i="5"/>
  <c r="T58" i="5"/>
  <c r="Z57" i="5"/>
  <c r="T57" i="5"/>
  <c r="V57" i="5" s="1"/>
  <c r="Z56" i="5"/>
  <c r="V56" i="5"/>
  <c r="U56" i="5"/>
  <c r="W56" i="5" s="1"/>
  <c r="T56" i="5"/>
  <c r="Z55" i="5"/>
  <c r="V55" i="5"/>
  <c r="T55" i="5"/>
  <c r="U55" i="5" s="1"/>
  <c r="W55" i="5" s="1"/>
  <c r="Z54" i="5"/>
  <c r="T54" i="5"/>
  <c r="Z53" i="5"/>
  <c r="U53" i="5"/>
  <c r="W53" i="5" s="1"/>
  <c r="T53" i="5"/>
  <c r="V53" i="5" s="1"/>
  <c r="Z52" i="5"/>
  <c r="V52" i="5"/>
  <c r="U52" i="5"/>
  <c r="W52" i="5" s="1"/>
  <c r="T52" i="5"/>
  <c r="Z51" i="5"/>
  <c r="V51" i="5"/>
  <c r="W51" i="5" s="1"/>
  <c r="T51" i="5"/>
  <c r="U51" i="5" s="1"/>
  <c r="Z50" i="5"/>
  <c r="T50" i="5"/>
  <c r="D50" i="5"/>
  <c r="C50" i="5"/>
  <c r="A50" i="5"/>
  <c r="Z49" i="5"/>
  <c r="T49" i="5"/>
  <c r="Z48" i="5"/>
  <c r="U48" i="5"/>
  <c r="W48" i="5" s="1"/>
  <c r="T48" i="5"/>
  <c r="V48" i="5" s="1"/>
  <c r="Z47" i="5"/>
  <c r="V47" i="5"/>
  <c r="U47" i="5"/>
  <c r="W47" i="5" s="1"/>
  <c r="T47" i="5"/>
  <c r="A47" i="5"/>
  <c r="Z46" i="5"/>
  <c r="T46" i="5"/>
  <c r="Z45" i="5"/>
  <c r="T45" i="5"/>
  <c r="V45" i="5" s="1"/>
  <c r="Z44" i="5"/>
  <c r="V44" i="5"/>
  <c r="U44" i="5"/>
  <c r="W44" i="5" s="1"/>
  <c r="T44" i="5"/>
  <c r="H44" i="5"/>
  <c r="Z43" i="5"/>
  <c r="T43" i="5"/>
  <c r="H43" i="5"/>
  <c r="Z42" i="5"/>
  <c r="V42" i="5"/>
  <c r="U42" i="5"/>
  <c r="W42" i="5" s="1"/>
  <c r="T42" i="5"/>
  <c r="H42" i="5"/>
  <c r="Z41" i="5"/>
  <c r="T41" i="5"/>
  <c r="H41" i="5"/>
  <c r="Z40" i="5"/>
  <c r="V40" i="5"/>
  <c r="U40" i="5"/>
  <c r="T40" i="5"/>
  <c r="H40" i="5"/>
  <c r="Z39" i="5"/>
  <c r="T39" i="5"/>
  <c r="T38" i="5"/>
  <c r="T37" i="5"/>
  <c r="G37" i="5"/>
  <c r="Z36" i="5"/>
  <c r="V36" i="5"/>
  <c r="U36" i="5"/>
  <c r="W36" i="5" s="1"/>
  <c r="T36" i="5"/>
  <c r="Z35" i="5"/>
  <c r="V35" i="5"/>
  <c r="W35" i="5" s="1"/>
  <c r="U35" i="5"/>
  <c r="T35" i="5"/>
  <c r="Z34" i="5"/>
  <c r="T34" i="5"/>
  <c r="Z33" i="5"/>
  <c r="T33" i="5"/>
  <c r="Z32" i="5"/>
  <c r="T32" i="5"/>
  <c r="V32" i="5" s="1"/>
  <c r="Z31" i="5"/>
  <c r="V31" i="5"/>
  <c r="U31" i="5"/>
  <c r="W31" i="5" s="1"/>
  <c r="T31" i="5"/>
  <c r="K31" i="5"/>
  <c r="I31" i="5"/>
  <c r="E31" i="5"/>
  <c r="C31" i="5"/>
  <c r="Z30" i="5"/>
  <c r="V30" i="5"/>
  <c r="W30" i="5" s="1"/>
  <c r="U30" i="5"/>
  <c r="T30" i="5"/>
  <c r="K30" i="5"/>
  <c r="I30" i="5"/>
  <c r="E30" i="5"/>
  <c r="C30" i="5"/>
  <c r="Z29" i="5"/>
  <c r="T29" i="5"/>
  <c r="K29" i="5"/>
  <c r="I29" i="5"/>
  <c r="E29" i="5"/>
  <c r="C29" i="5"/>
  <c r="Z28" i="5"/>
  <c r="T28" i="5"/>
  <c r="V28" i="5" s="1"/>
  <c r="K28" i="5"/>
  <c r="I28" i="5"/>
  <c r="E28" i="5"/>
  <c r="C28" i="5"/>
  <c r="Z27" i="5"/>
  <c r="V27" i="5"/>
  <c r="U27" i="5"/>
  <c r="W27" i="5" s="1"/>
  <c r="T27" i="5"/>
  <c r="K27" i="5"/>
  <c r="I27" i="5"/>
  <c r="E27" i="5"/>
  <c r="C27" i="5"/>
  <c r="Z26" i="5"/>
  <c r="V26" i="5"/>
  <c r="W26" i="5" s="1"/>
  <c r="U26" i="5"/>
  <c r="T26" i="5"/>
  <c r="K26" i="5"/>
  <c r="I26" i="5"/>
  <c r="E26" i="5"/>
  <c r="C26" i="5"/>
  <c r="Z25" i="5"/>
  <c r="T25" i="5"/>
  <c r="K25" i="5"/>
  <c r="I25" i="5"/>
  <c r="E25" i="5"/>
  <c r="C25" i="5"/>
  <c r="Z24" i="5"/>
  <c r="T24" i="5"/>
  <c r="V24" i="5" s="1"/>
  <c r="K24" i="5"/>
  <c r="I24" i="5"/>
  <c r="E24" i="5"/>
  <c r="C24" i="5"/>
  <c r="Z23" i="5"/>
  <c r="V23" i="5"/>
  <c r="T23" i="5"/>
  <c r="U23" i="5" s="1"/>
  <c r="W23" i="5" s="1"/>
  <c r="Z22" i="5"/>
  <c r="W22" i="5"/>
  <c r="V22" i="5"/>
  <c r="U22" i="5"/>
  <c r="T22" i="5"/>
  <c r="Z21" i="5"/>
  <c r="T21" i="5"/>
  <c r="V21" i="5" s="1"/>
  <c r="D21" i="5"/>
  <c r="Z20" i="5"/>
  <c r="V20" i="5"/>
  <c r="T20" i="5"/>
  <c r="U20" i="5" s="1"/>
  <c r="W20" i="5" s="1"/>
  <c r="Z19" i="5"/>
  <c r="T19" i="5"/>
  <c r="V19" i="5" s="1"/>
  <c r="K19" i="5"/>
  <c r="I19" i="5"/>
  <c r="E19" i="5"/>
  <c r="C19" i="5"/>
  <c r="Z18" i="5"/>
  <c r="T18" i="5"/>
  <c r="V18" i="5" s="1"/>
  <c r="K18" i="5"/>
  <c r="I18" i="5"/>
  <c r="E18" i="5"/>
  <c r="C18" i="5"/>
  <c r="Z17" i="5"/>
  <c r="V17" i="5"/>
  <c r="U17" i="5"/>
  <c r="W17" i="5" s="1"/>
  <c r="T17" i="5"/>
  <c r="K17" i="5"/>
  <c r="I17" i="5"/>
  <c r="E17" i="5"/>
  <c r="C17" i="5"/>
  <c r="Z16" i="5"/>
  <c r="V16" i="5"/>
  <c r="T16" i="5"/>
  <c r="U16" i="5" s="1"/>
  <c r="W16" i="5" s="1"/>
  <c r="K16" i="5"/>
  <c r="I16" i="5"/>
  <c r="E16" i="5"/>
  <c r="C16" i="5"/>
  <c r="Z15" i="5"/>
  <c r="T15" i="5"/>
  <c r="V15" i="5" s="1"/>
  <c r="K15" i="5"/>
  <c r="I15" i="5"/>
  <c r="E15" i="5"/>
  <c r="C15" i="5"/>
  <c r="Z14" i="5"/>
  <c r="T14" i="5"/>
  <c r="V14" i="5" s="1"/>
  <c r="K14" i="5"/>
  <c r="I14" i="5"/>
  <c r="E14" i="5"/>
  <c r="C14" i="5"/>
  <c r="Z13" i="5"/>
  <c r="V13" i="5"/>
  <c r="U13" i="5"/>
  <c r="W13" i="5" s="1"/>
  <c r="T13" i="5"/>
  <c r="K13" i="5"/>
  <c r="I13" i="5"/>
  <c r="E13" i="5"/>
  <c r="C13" i="5"/>
  <c r="Z12" i="5"/>
  <c r="V12" i="5"/>
  <c r="T12" i="5"/>
  <c r="U12" i="5" s="1"/>
  <c r="W12" i="5" s="1"/>
  <c r="K12" i="5"/>
  <c r="I12" i="5"/>
  <c r="E12" i="5"/>
  <c r="C12" i="5"/>
  <c r="Z11" i="5"/>
  <c r="T11" i="5"/>
  <c r="V11" i="5" s="1"/>
  <c r="K11" i="5"/>
  <c r="I11" i="5"/>
  <c r="E11" i="5"/>
  <c r="C11" i="5"/>
  <c r="Z10" i="5"/>
  <c r="T10" i="5"/>
  <c r="V10" i="5" s="1"/>
  <c r="D8" i="5"/>
  <c r="AK6" i="5"/>
  <c r="D6" i="5"/>
  <c r="C6" i="5"/>
  <c r="A6" i="5"/>
  <c r="A3" i="5"/>
  <c r="T282" i="4"/>
  <c r="S282" i="4"/>
  <c r="T281" i="4"/>
  <c r="S281" i="4"/>
  <c r="T280" i="4"/>
  <c r="S280" i="4"/>
  <c r="T279" i="4"/>
  <c r="S279" i="4"/>
  <c r="T278" i="4"/>
  <c r="S278" i="4"/>
  <c r="T277" i="4"/>
  <c r="S277" i="4"/>
  <c r="T276" i="4"/>
  <c r="S276" i="4"/>
  <c r="T275" i="4"/>
  <c r="S275" i="4"/>
  <c r="T274" i="4"/>
  <c r="S274" i="4"/>
  <c r="T273" i="4"/>
  <c r="S273" i="4"/>
  <c r="T272" i="4"/>
  <c r="S272" i="4"/>
  <c r="T271" i="4"/>
  <c r="S271" i="4"/>
  <c r="T270" i="4"/>
  <c r="S270" i="4"/>
  <c r="T269" i="4"/>
  <c r="S269" i="4"/>
  <c r="T268" i="4"/>
  <c r="S268" i="4"/>
  <c r="T267" i="4"/>
  <c r="S267" i="4"/>
  <c r="T266" i="4"/>
  <c r="S266" i="4"/>
  <c r="T265" i="4"/>
  <c r="S265" i="4"/>
  <c r="T264" i="4"/>
  <c r="S264" i="4"/>
  <c r="T263" i="4"/>
  <c r="S263" i="4"/>
  <c r="T262" i="4"/>
  <c r="S262" i="4"/>
  <c r="T261" i="4"/>
  <c r="S261" i="4"/>
  <c r="T260" i="4"/>
  <c r="S260" i="4"/>
  <c r="T259" i="4"/>
  <c r="S259" i="4"/>
  <c r="T258" i="4"/>
  <c r="S258" i="4"/>
  <c r="T257" i="4"/>
  <c r="S257" i="4"/>
  <c r="T256" i="4"/>
  <c r="S256" i="4"/>
  <c r="T255" i="4"/>
  <c r="S255" i="4"/>
  <c r="T254" i="4"/>
  <c r="S254" i="4"/>
  <c r="T253" i="4"/>
  <c r="S253" i="4"/>
  <c r="T252" i="4"/>
  <c r="S252" i="4"/>
  <c r="T251" i="4"/>
  <c r="S251" i="4"/>
  <c r="T250" i="4"/>
  <c r="S250" i="4"/>
  <c r="T249" i="4"/>
  <c r="S249" i="4"/>
  <c r="T248" i="4"/>
  <c r="S248" i="4"/>
  <c r="T247" i="4"/>
  <c r="S247" i="4"/>
  <c r="T246" i="4"/>
  <c r="S246" i="4"/>
  <c r="T245" i="4"/>
  <c r="S245" i="4"/>
  <c r="T244" i="4"/>
  <c r="S244" i="4"/>
  <c r="T243" i="4"/>
  <c r="S243" i="4"/>
  <c r="T242" i="4"/>
  <c r="S242" i="4"/>
  <c r="T241" i="4"/>
  <c r="S241" i="4"/>
  <c r="T240" i="4"/>
  <c r="S240" i="4"/>
  <c r="T239" i="4"/>
  <c r="S239" i="4"/>
  <c r="T238" i="4"/>
  <c r="S238" i="4"/>
  <c r="T237" i="4"/>
  <c r="S237" i="4"/>
  <c r="T236" i="4"/>
  <c r="S236" i="4"/>
  <c r="T235" i="4"/>
  <c r="S235" i="4"/>
  <c r="T234" i="4"/>
  <c r="S234" i="4"/>
  <c r="T233" i="4"/>
  <c r="S233" i="4"/>
  <c r="T232" i="4"/>
  <c r="S232" i="4"/>
  <c r="T231" i="4"/>
  <c r="S231" i="4"/>
  <c r="T230" i="4"/>
  <c r="S230" i="4"/>
  <c r="T229" i="4"/>
  <c r="S229" i="4"/>
  <c r="T228" i="4"/>
  <c r="S228" i="4"/>
  <c r="T227" i="4"/>
  <c r="S227" i="4"/>
  <c r="T226" i="4"/>
  <c r="S226" i="4"/>
  <c r="T225" i="4"/>
  <c r="S225" i="4"/>
  <c r="T224" i="4"/>
  <c r="S224" i="4"/>
  <c r="T223" i="4"/>
  <c r="S223" i="4"/>
  <c r="T222" i="4"/>
  <c r="S222" i="4"/>
  <c r="T221" i="4"/>
  <c r="S221" i="4"/>
  <c r="T220" i="4"/>
  <c r="S220" i="4"/>
  <c r="T219" i="4"/>
  <c r="S219" i="4"/>
  <c r="T218" i="4"/>
  <c r="S218" i="4"/>
  <c r="T217" i="4"/>
  <c r="S217" i="4"/>
  <c r="T216" i="4"/>
  <c r="S216" i="4"/>
  <c r="T215" i="4"/>
  <c r="S215" i="4"/>
  <c r="T214" i="4"/>
  <c r="S214" i="4"/>
  <c r="T213" i="4"/>
  <c r="S213" i="4"/>
  <c r="T212" i="4"/>
  <c r="S212" i="4"/>
  <c r="T211" i="4"/>
  <c r="S211" i="4"/>
  <c r="T210" i="4"/>
  <c r="S210" i="4"/>
  <c r="T209" i="4"/>
  <c r="S209" i="4"/>
  <c r="T208" i="4"/>
  <c r="S208" i="4"/>
  <c r="T207" i="4"/>
  <c r="S207" i="4"/>
  <c r="T206" i="4"/>
  <c r="S206" i="4"/>
  <c r="T205" i="4"/>
  <c r="S205" i="4"/>
  <c r="T204" i="4"/>
  <c r="S204" i="4"/>
  <c r="T203" i="4"/>
  <c r="S203" i="4"/>
  <c r="T202" i="4"/>
  <c r="S202" i="4"/>
  <c r="T201" i="4"/>
  <c r="S201" i="4"/>
  <c r="T200" i="4"/>
  <c r="S200" i="4"/>
  <c r="T199" i="4"/>
  <c r="S199" i="4"/>
  <c r="T198" i="4"/>
  <c r="S198" i="4"/>
  <c r="T197" i="4"/>
  <c r="S197" i="4"/>
  <c r="T196" i="4"/>
  <c r="S196" i="4"/>
  <c r="T195" i="4"/>
  <c r="S195" i="4"/>
  <c r="T194" i="4"/>
  <c r="S194" i="4"/>
  <c r="T193" i="4"/>
  <c r="S193" i="4"/>
  <c r="T192" i="4"/>
  <c r="S192" i="4"/>
  <c r="T191" i="4"/>
  <c r="S191" i="4"/>
  <c r="T190" i="4"/>
  <c r="S190" i="4"/>
  <c r="T189" i="4"/>
  <c r="S189" i="4"/>
  <c r="T188" i="4"/>
  <c r="S188" i="4"/>
  <c r="T187" i="4"/>
  <c r="S187" i="4"/>
  <c r="T186" i="4"/>
  <c r="S186" i="4"/>
  <c r="T185" i="4"/>
  <c r="S185" i="4"/>
  <c r="T184" i="4"/>
  <c r="S184" i="4"/>
  <c r="BG183" i="4"/>
  <c r="BF183" i="4"/>
  <c r="BE183" i="4"/>
  <c r="BD183" i="4"/>
  <c r="BC183" i="4"/>
  <c r="BB183" i="4"/>
  <c r="AZ183" i="4"/>
  <c r="AY183" i="4"/>
  <c r="AX183" i="4"/>
  <c r="X183" i="4"/>
  <c r="W183" i="4"/>
  <c r="V183" i="4"/>
  <c r="T183" i="4"/>
  <c r="S183" i="4"/>
  <c r="F183" i="4"/>
  <c r="BA183" i="4" s="1"/>
  <c r="B183" i="4"/>
  <c r="BG182" i="4"/>
  <c r="BF182" i="4"/>
  <c r="BE182" i="4"/>
  <c r="BD182" i="4"/>
  <c r="BC182" i="4"/>
  <c r="BB182" i="4"/>
  <c r="AZ182" i="4"/>
  <c r="AY182" i="4"/>
  <c r="AX182" i="4"/>
  <c r="X182" i="4"/>
  <c r="W182" i="4"/>
  <c r="V182" i="4"/>
  <c r="T182" i="4"/>
  <c r="S182" i="4"/>
  <c r="F182" i="4"/>
  <c r="BA182" i="4" s="1"/>
  <c r="B182" i="4"/>
  <c r="BG181" i="4"/>
  <c r="BF181" i="4"/>
  <c r="BE181" i="4"/>
  <c r="BD181" i="4"/>
  <c r="BC181" i="4"/>
  <c r="BB181" i="4"/>
  <c r="AZ181" i="4"/>
  <c r="AY181" i="4"/>
  <c r="AX181" i="4"/>
  <c r="X181" i="4"/>
  <c r="W181" i="4"/>
  <c r="V181" i="4"/>
  <c r="T181" i="4"/>
  <c r="S181" i="4"/>
  <c r="F181" i="4"/>
  <c r="BA181" i="4" s="1"/>
  <c r="B181" i="4"/>
  <c r="BG180" i="4"/>
  <c r="BF180" i="4"/>
  <c r="BE180" i="4"/>
  <c r="BD180" i="4"/>
  <c r="BC180" i="4"/>
  <c r="BB180" i="4"/>
  <c r="AZ180" i="4"/>
  <c r="AY180" i="4"/>
  <c r="AX180" i="4"/>
  <c r="X180" i="4"/>
  <c r="W180" i="4"/>
  <c r="V180" i="4"/>
  <c r="T180" i="4"/>
  <c r="S180" i="4"/>
  <c r="F180" i="4"/>
  <c r="BA180" i="4" s="1"/>
  <c r="B180" i="4"/>
  <c r="BG179" i="4"/>
  <c r="BF179" i="4"/>
  <c r="BE179" i="4"/>
  <c r="BD179" i="4"/>
  <c r="BC179" i="4"/>
  <c r="BB179" i="4"/>
  <c r="AZ179" i="4"/>
  <c r="AY179" i="4"/>
  <c r="AX179" i="4"/>
  <c r="X179" i="4"/>
  <c r="W179" i="4"/>
  <c r="V179" i="4"/>
  <c r="T179" i="4"/>
  <c r="S179" i="4"/>
  <c r="F179" i="4"/>
  <c r="BA179" i="4" s="1"/>
  <c r="B179" i="4"/>
  <c r="BG178" i="4"/>
  <c r="BF178" i="4"/>
  <c r="BE178" i="4"/>
  <c r="BD178" i="4"/>
  <c r="BC178" i="4"/>
  <c r="BB178" i="4"/>
  <c r="AZ178" i="4"/>
  <c r="AY178" i="4"/>
  <c r="AX178" i="4"/>
  <c r="X178" i="4"/>
  <c r="W178" i="4"/>
  <c r="V178" i="4"/>
  <c r="T178" i="4"/>
  <c r="S178" i="4"/>
  <c r="F178" i="4"/>
  <c r="BA178" i="4" s="1"/>
  <c r="B178" i="4"/>
  <c r="BG177" i="4"/>
  <c r="BF177" i="4"/>
  <c r="BE177" i="4"/>
  <c r="BD177" i="4"/>
  <c r="BC177" i="4"/>
  <c r="BB177" i="4"/>
  <c r="AZ177" i="4"/>
  <c r="AY177" i="4"/>
  <c r="AX177" i="4"/>
  <c r="X177" i="4"/>
  <c r="W177" i="4"/>
  <c r="V177" i="4"/>
  <c r="T177" i="4"/>
  <c r="S177" i="4"/>
  <c r="F177" i="4"/>
  <c r="BA177" i="4" s="1"/>
  <c r="B177" i="4"/>
  <c r="BG176" i="4"/>
  <c r="BF176" i="4"/>
  <c r="BE176" i="4"/>
  <c r="BD176" i="4"/>
  <c r="BC176" i="4"/>
  <c r="BB176" i="4"/>
  <c r="AZ176" i="4"/>
  <c r="AY176" i="4"/>
  <c r="AX176" i="4"/>
  <c r="X176" i="4"/>
  <c r="W176" i="4"/>
  <c r="V176" i="4"/>
  <c r="T176" i="4"/>
  <c r="S176" i="4"/>
  <c r="F176" i="4"/>
  <c r="BA176" i="4" s="1"/>
  <c r="B176" i="4"/>
  <c r="BG175" i="4"/>
  <c r="BF175" i="4"/>
  <c r="BE175" i="4"/>
  <c r="BD175" i="4"/>
  <c r="BC175" i="4"/>
  <c r="BB175" i="4"/>
  <c r="AZ175" i="4"/>
  <c r="AY175" i="4"/>
  <c r="AX175" i="4"/>
  <c r="X175" i="4"/>
  <c r="W175" i="4"/>
  <c r="V175" i="4"/>
  <c r="T175" i="4"/>
  <c r="S175" i="4"/>
  <c r="F175" i="4"/>
  <c r="BA175" i="4" s="1"/>
  <c r="B175" i="4"/>
  <c r="BG174" i="4"/>
  <c r="BF174" i="4"/>
  <c r="BE174" i="4"/>
  <c r="BD174" i="4"/>
  <c r="BC174" i="4"/>
  <c r="BB174" i="4"/>
  <c r="AZ174" i="4"/>
  <c r="AY174" i="4"/>
  <c r="AX174" i="4"/>
  <c r="X174" i="4"/>
  <c r="W174" i="4"/>
  <c r="V174" i="4"/>
  <c r="T174" i="4"/>
  <c r="S174" i="4"/>
  <c r="F174" i="4"/>
  <c r="BA174" i="4" s="1"/>
  <c r="B174" i="4"/>
  <c r="BG173" i="4"/>
  <c r="BF173" i="4"/>
  <c r="BE173" i="4"/>
  <c r="BD173" i="4"/>
  <c r="BC173" i="4"/>
  <c r="BB173" i="4"/>
  <c r="AZ173" i="4"/>
  <c r="AY173" i="4"/>
  <c r="AX173" i="4"/>
  <c r="X173" i="4"/>
  <c r="W173" i="4"/>
  <c r="V173" i="4"/>
  <c r="T173" i="4"/>
  <c r="S173" i="4"/>
  <c r="F173" i="4"/>
  <c r="BA173" i="4" s="1"/>
  <c r="B173" i="4"/>
  <c r="BG172" i="4"/>
  <c r="BF172" i="4"/>
  <c r="BE172" i="4"/>
  <c r="BD172" i="4"/>
  <c r="BC172" i="4"/>
  <c r="BB172" i="4"/>
  <c r="AZ172" i="4"/>
  <c r="AY172" i="4"/>
  <c r="AX172" i="4"/>
  <c r="X172" i="4"/>
  <c r="W172" i="4"/>
  <c r="V172" i="4"/>
  <c r="T172" i="4"/>
  <c r="S172" i="4"/>
  <c r="F172" i="4"/>
  <c r="BA172" i="4" s="1"/>
  <c r="B172" i="4"/>
  <c r="BG171" i="4"/>
  <c r="BF171" i="4"/>
  <c r="BE171" i="4"/>
  <c r="BD171" i="4"/>
  <c r="BC171" i="4"/>
  <c r="BB171" i="4"/>
  <c r="AZ171" i="4"/>
  <c r="AY171" i="4"/>
  <c r="AX171" i="4"/>
  <c r="X171" i="4"/>
  <c r="W171" i="4"/>
  <c r="V171" i="4"/>
  <c r="T171" i="4"/>
  <c r="S171" i="4"/>
  <c r="F171" i="4"/>
  <c r="BA171" i="4" s="1"/>
  <c r="B171" i="4"/>
  <c r="BG170" i="4"/>
  <c r="BF170" i="4"/>
  <c r="BE170" i="4"/>
  <c r="BD170" i="4"/>
  <c r="BC170" i="4"/>
  <c r="BB170" i="4"/>
  <c r="AZ170" i="4"/>
  <c r="AY170" i="4"/>
  <c r="AX170" i="4"/>
  <c r="X170" i="4"/>
  <c r="W170" i="4"/>
  <c r="V170" i="4"/>
  <c r="T170" i="4"/>
  <c r="S170" i="4"/>
  <c r="F170" i="4"/>
  <c r="BA170" i="4" s="1"/>
  <c r="B170" i="4"/>
  <c r="BG169" i="4"/>
  <c r="BF169" i="4"/>
  <c r="BE169" i="4"/>
  <c r="BD169" i="4"/>
  <c r="BC169" i="4"/>
  <c r="BB169" i="4"/>
  <c r="AZ169" i="4"/>
  <c r="AY169" i="4"/>
  <c r="AX169" i="4"/>
  <c r="X169" i="4"/>
  <c r="W169" i="4"/>
  <c r="V169" i="4"/>
  <c r="T169" i="4"/>
  <c r="S169" i="4"/>
  <c r="F169" i="4"/>
  <c r="BA169" i="4" s="1"/>
  <c r="B169" i="4"/>
  <c r="BG168" i="4"/>
  <c r="BF168" i="4"/>
  <c r="BE168" i="4"/>
  <c r="BD168" i="4"/>
  <c r="BC168" i="4"/>
  <c r="BB168" i="4"/>
  <c r="AZ168" i="4"/>
  <c r="AY168" i="4"/>
  <c r="AX168" i="4"/>
  <c r="X168" i="4"/>
  <c r="W168" i="4"/>
  <c r="V168" i="4"/>
  <c r="T168" i="4"/>
  <c r="S168" i="4"/>
  <c r="F168" i="4"/>
  <c r="BA168" i="4" s="1"/>
  <c r="B168" i="4"/>
  <c r="BG167" i="4"/>
  <c r="BF167" i="4"/>
  <c r="BE167" i="4"/>
  <c r="BD167" i="4"/>
  <c r="BC167" i="4"/>
  <c r="BB167" i="4"/>
  <c r="AZ167" i="4"/>
  <c r="AY167" i="4"/>
  <c r="AX167" i="4"/>
  <c r="X167" i="4"/>
  <c r="W167" i="4"/>
  <c r="V167" i="4"/>
  <c r="T167" i="4"/>
  <c r="S167" i="4"/>
  <c r="F167" i="4"/>
  <c r="BA167" i="4" s="1"/>
  <c r="B167" i="4"/>
  <c r="BG166" i="4"/>
  <c r="BF166" i="4"/>
  <c r="BE166" i="4"/>
  <c r="BD166" i="4"/>
  <c r="BC166" i="4"/>
  <c r="BB166" i="4"/>
  <c r="AZ166" i="4"/>
  <c r="AY166" i="4"/>
  <c r="AX166" i="4"/>
  <c r="X166" i="4"/>
  <c r="W166" i="4"/>
  <c r="V166" i="4"/>
  <c r="T166" i="4"/>
  <c r="S166" i="4"/>
  <c r="F166" i="4"/>
  <c r="BA166" i="4" s="1"/>
  <c r="B166" i="4"/>
  <c r="BG165" i="4"/>
  <c r="BF165" i="4"/>
  <c r="BE165" i="4"/>
  <c r="BD165" i="4"/>
  <c r="BC165" i="4"/>
  <c r="BB165" i="4"/>
  <c r="AZ165" i="4"/>
  <c r="AY165" i="4"/>
  <c r="AX165" i="4"/>
  <c r="X165" i="4"/>
  <c r="W165" i="4"/>
  <c r="V165" i="4"/>
  <c r="T165" i="4"/>
  <c r="S165" i="4"/>
  <c r="F165" i="4"/>
  <c r="BA165" i="4" s="1"/>
  <c r="B165" i="4"/>
  <c r="BG164" i="4"/>
  <c r="BF164" i="4"/>
  <c r="BE164" i="4"/>
  <c r="BD164" i="4"/>
  <c r="BC164" i="4"/>
  <c r="BB164" i="4"/>
  <c r="AZ164" i="4"/>
  <c r="AY164" i="4"/>
  <c r="AX164" i="4"/>
  <c r="X164" i="4"/>
  <c r="W164" i="4"/>
  <c r="V164" i="4"/>
  <c r="T164" i="4"/>
  <c r="S164" i="4"/>
  <c r="F164" i="4"/>
  <c r="BA164" i="4" s="1"/>
  <c r="B164" i="4"/>
  <c r="BG163" i="4"/>
  <c r="BF163" i="4"/>
  <c r="BE163" i="4"/>
  <c r="BD163" i="4"/>
  <c r="BC163" i="4"/>
  <c r="BB163" i="4"/>
  <c r="AZ163" i="4"/>
  <c r="AY163" i="4"/>
  <c r="AX163" i="4"/>
  <c r="X163" i="4"/>
  <c r="W163" i="4"/>
  <c r="V163" i="4"/>
  <c r="T163" i="4"/>
  <c r="S163" i="4"/>
  <c r="F163" i="4"/>
  <c r="BA163" i="4" s="1"/>
  <c r="B163" i="4"/>
  <c r="BG162" i="4"/>
  <c r="BF162" i="4"/>
  <c r="BE162" i="4"/>
  <c r="BD162" i="4"/>
  <c r="BC162" i="4"/>
  <c r="BB162" i="4"/>
  <c r="AZ162" i="4"/>
  <c r="AY162" i="4"/>
  <c r="AX162" i="4"/>
  <c r="X162" i="4"/>
  <c r="W162" i="4"/>
  <c r="V162" i="4"/>
  <c r="T162" i="4"/>
  <c r="S162" i="4"/>
  <c r="F162" i="4"/>
  <c r="BA162" i="4" s="1"/>
  <c r="B162" i="4"/>
  <c r="BG161" i="4"/>
  <c r="BF161" i="4"/>
  <c r="BE161" i="4"/>
  <c r="BD161" i="4"/>
  <c r="BC161" i="4"/>
  <c r="BB161" i="4"/>
  <c r="AZ161" i="4"/>
  <c r="AY161" i="4"/>
  <c r="AX161" i="4"/>
  <c r="X161" i="4"/>
  <c r="W161" i="4"/>
  <c r="V161" i="4"/>
  <c r="T161" i="4"/>
  <c r="S161" i="4"/>
  <c r="F161" i="4"/>
  <c r="BA161" i="4" s="1"/>
  <c r="B161" i="4"/>
  <c r="BG160" i="4"/>
  <c r="BF160" i="4"/>
  <c r="BE160" i="4"/>
  <c r="BD160" i="4"/>
  <c r="BC160" i="4"/>
  <c r="BB160" i="4"/>
  <c r="AZ160" i="4"/>
  <c r="AY160" i="4"/>
  <c r="AX160" i="4"/>
  <c r="X160" i="4"/>
  <c r="W160" i="4"/>
  <c r="V160" i="4"/>
  <c r="T160" i="4"/>
  <c r="S160" i="4"/>
  <c r="F160" i="4"/>
  <c r="BA160" i="4" s="1"/>
  <c r="B160" i="4"/>
  <c r="BG159" i="4"/>
  <c r="BF159" i="4"/>
  <c r="BE159" i="4"/>
  <c r="BD159" i="4"/>
  <c r="BC159" i="4"/>
  <c r="BB159" i="4"/>
  <c r="AZ159" i="4"/>
  <c r="AY159" i="4"/>
  <c r="AX159" i="4"/>
  <c r="X159" i="4"/>
  <c r="W159" i="4"/>
  <c r="V159" i="4"/>
  <c r="T159" i="4"/>
  <c r="S159" i="4"/>
  <c r="F159" i="4"/>
  <c r="BA159" i="4" s="1"/>
  <c r="B159" i="4"/>
  <c r="BG158" i="4"/>
  <c r="BF158" i="4"/>
  <c r="BE158" i="4"/>
  <c r="BD158" i="4"/>
  <c r="BC158" i="4"/>
  <c r="BB158" i="4"/>
  <c r="AZ158" i="4"/>
  <c r="AY158" i="4"/>
  <c r="AX158" i="4"/>
  <c r="X158" i="4"/>
  <c r="W158" i="4"/>
  <c r="V158" i="4"/>
  <c r="T158" i="4"/>
  <c r="S158" i="4"/>
  <c r="F158" i="4"/>
  <c r="BA158" i="4" s="1"/>
  <c r="B158" i="4"/>
  <c r="BG157" i="4"/>
  <c r="BF157" i="4"/>
  <c r="BE157" i="4"/>
  <c r="BD157" i="4"/>
  <c r="BC157" i="4"/>
  <c r="BB157" i="4"/>
  <c r="AZ157" i="4"/>
  <c r="AY157" i="4"/>
  <c r="AX157" i="4"/>
  <c r="X157" i="4"/>
  <c r="W157" i="4"/>
  <c r="V157" i="4"/>
  <c r="T157" i="4"/>
  <c r="S157" i="4"/>
  <c r="F157" i="4"/>
  <c r="BA157" i="4" s="1"/>
  <c r="B157" i="4"/>
  <c r="BG156" i="4"/>
  <c r="BF156" i="4"/>
  <c r="BE156" i="4"/>
  <c r="BD156" i="4"/>
  <c r="BC156" i="4"/>
  <c r="BB156" i="4"/>
  <c r="AZ156" i="4"/>
  <c r="AY156" i="4"/>
  <c r="AX156" i="4"/>
  <c r="X156" i="4"/>
  <c r="W156" i="4"/>
  <c r="V156" i="4"/>
  <c r="T156" i="4"/>
  <c r="S156" i="4"/>
  <c r="F156" i="4"/>
  <c r="BA156" i="4" s="1"/>
  <c r="B156" i="4"/>
  <c r="BG155" i="4"/>
  <c r="BF155" i="4"/>
  <c r="BE155" i="4"/>
  <c r="BD155" i="4"/>
  <c r="BC155" i="4"/>
  <c r="BB155" i="4"/>
  <c r="AZ155" i="4"/>
  <c r="AY155" i="4"/>
  <c r="AX155" i="4"/>
  <c r="X155" i="4"/>
  <c r="W155" i="4"/>
  <c r="V155" i="4"/>
  <c r="T155" i="4"/>
  <c r="S155" i="4"/>
  <c r="F155" i="4"/>
  <c r="BA155" i="4" s="1"/>
  <c r="B155" i="4"/>
  <c r="BG154" i="4"/>
  <c r="BF154" i="4"/>
  <c r="BE154" i="4"/>
  <c r="BD154" i="4"/>
  <c r="BC154" i="4"/>
  <c r="BB154" i="4"/>
  <c r="AZ154" i="4"/>
  <c r="AY154" i="4"/>
  <c r="AX154" i="4"/>
  <c r="X154" i="4"/>
  <c r="W154" i="4"/>
  <c r="V154" i="4"/>
  <c r="T154" i="4"/>
  <c r="S154" i="4"/>
  <c r="F154" i="4"/>
  <c r="BA154" i="4" s="1"/>
  <c r="B154" i="4"/>
  <c r="BG153" i="4"/>
  <c r="BF153" i="4"/>
  <c r="BE153" i="4"/>
  <c r="BD153" i="4"/>
  <c r="BC153" i="4"/>
  <c r="BB153" i="4"/>
  <c r="AZ153" i="4"/>
  <c r="AY153" i="4"/>
  <c r="AX153" i="4"/>
  <c r="X153" i="4"/>
  <c r="W153" i="4"/>
  <c r="V153" i="4"/>
  <c r="T153" i="4"/>
  <c r="S153" i="4"/>
  <c r="F153" i="4"/>
  <c r="BA153" i="4" s="1"/>
  <c r="B153" i="4"/>
  <c r="BG152" i="4"/>
  <c r="BF152" i="4"/>
  <c r="BE152" i="4"/>
  <c r="BD152" i="4"/>
  <c r="BC152" i="4"/>
  <c r="BB152" i="4"/>
  <c r="AZ152" i="4"/>
  <c r="AY152" i="4"/>
  <c r="AX152" i="4"/>
  <c r="X152" i="4"/>
  <c r="W152" i="4"/>
  <c r="V152" i="4"/>
  <c r="T152" i="4"/>
  <c r="S152" i="4"/>
  <c r="F152" i="4"/>
  <c r="BA152" i="4" s="1"/>
  <c r="B152" i="4"/>
  <c r="BG151" i="4"/>
  <c r="BF151" i="4"/>
  <c r="BE151" i="4"/>
  <c r="BD151" i="4"/>
  <c r="BC151" i="4"/>
  <c r="BB151" i="4"/>
  <c r="AZ151" i="4"/>
  <c r="AY151" i="4"/>
  <c r="AX151" i="4"/>
  <c r="X151" i="4"/>
  <c r="W151" i="4"/>
  <c r="V151" i="4"/>
  <c r="T151" i="4"/>
  <c r="S151" i="4"/>
  <c r="F151" i="4"/>
  <c r="BA151" i="4" s="1"/>
  <c r="B151" i="4"/>
  <c r="BG150" i="4"/>
  <c r="BF150" i="4"/>
  <c r="BE150" i="4"/>
  <c r="BD150" i="4"/>
  <c r="BC150" i="4"/>
  <c r="BB150" i="4"/>
  <c r="AZ150" i="4"/>
  <c r="AY150" i="4"/>
  <c r="AX150" i="4"/>
  <c r="X150" i="4"/>
  <c r="W150" i="4"/>
  <c r="V150" i="4"/>
  <c r="T150" i="4"/>
  <c r="S150" i="4"/>
  <c r="F150" i="4"/>
  <c r="BA150" i="4" s="1"/>
  <c r="B150" i="4"/>
  <c r="BG149" i="4"/>
  <c r="BF149" i="4"/>
  <c r="BE149" i="4"/>
  <c r="BD149" i="4"/>
  <c r="BC149" i="4"/>
  <c r="BB149" i="4"/>
  <c r="AZ149" i="4"/>
  <c r="AY149" i="4"/>
  <c r="AX149" i="4"/>
  <c r="X149" i="4"/>
  <c r="W149" i="4"/>
  <c r="V149" i="4"/>
  <c r="T149" i="4"/>
  <c r="S149" i="4"/>
  <c r="F149" i="4"/>
  <c r="BA149" i="4" s="1"/>
  <c r="B149" i="4"/>
  <c r="BG148" i="4"/>
  <c r="BF148" i="4"/>
  <c r="BE148" i="4"/>
  <c r="BD148" i="4"/>
  <c r="BC148" i="4"/>
  <c r="BB148" i="4"/>
  <c r="AZ148" i="4"/>
  <c r="AY148" i="4"/>
  <c r="AX148" i="4"/>
  <c r="X148" i="4"/>
  <c r="W148" i="4"/>
  <c r="V148" i="4"/>
  <c r="T148" i="4"/>
  <c r="S148" i="4"/>
  <c r="F148" i="4"/>
  <c r="BA148" i="4" s="1"/>
  <c r="B148" i="4"/>
  <c r="BG147" i="4"/>
  <c r="BF147" i="4"/>
  <c r="BE147" i="4"/>
  <c r="BD147" i="4"/>
  <c r="BC147" i="4"/>
  <c r="BB147" i="4"/>
  <c r="AZ147" i="4"/>
  <c r="AY147" i="4"/>
  <c r="AX147" i="4"/>
  <c r="X147" i="4"/>
  <c r="W147" i="4"/>
  <c r="V147" i="4"/>
  <c r="T147" i="4"/>
  <c r="S147" i="4"/>
  <c r="F147" i="4"/>
  <c r="BA147" i="4" s="1"/>
  <c r="B147" i="4"/>
  <c r="BG146" i="4"/>
  <c r="BF146" i="4"/>
  <c r="BE146" i="4"/>
  <c r="BD146" i="4"/>
  <c r="BC146" i="4"/>
  <c r="BB146" i="4"/>
  <c r="AZ146" i="4"/>
  <c r="AY146" i="4"/>
  <c r="AX146" i="4"/>
  <c r="X146" i="4"/>
  <c r="W146" i="4"/>
  <c r="V146" i="4"/>
  <c r="T146" i="4"/>
  <c r="S146" i="4"/>
  <c r="F146" i="4"/>
  <c r="BA146" i="4" s="1"/>
  <c r="B146" i="4"/>
  <c r="BG145" i="4"/>
  <c r="BF145" i="4"/>
  <c r="BE145" i="4"/>
  <c r="BD145" i="4"/>
  <c r="BC145" i="4"/>
  <c r="BB145" i="4"/>
  <c r="AZ145" i="4"/>
  <c r="AY145" i="4"/>
  <c r="AX145" i="4"/>
  <c r="X145" i="4"/>
  <c r="W145" i="4"/>
  <c r="V145" i="4"/>
  <c r="T145" i="4"/>
  <c r="S145" i="4"/>
  <c r="F145" i="4"/>
  <c r="BA145" i="4" s="1"/>
  <c r="B145" i="4"/>
  <c r="BG144" i="4"/>
  <c r="BF144" i="4"/>
  <c r="BE144" i="4"/>
  <c r="BD144" i="4"/>
  <c r="BC144" i="4"/>
  <c r="BB144" i="4"/>
  <c r="AZ144" i="4"/>
  <c r="AY144" i="4"/>
  <c r="AX144" i="4"/>
  <c r="X144" i="4"/>
  <c r="W144" i="4"/>
  <c r="V144" i="4"/>
  <c r="T144" i="4"/>
  <c r="S144" i="4"/>
  <c r="F144" i="4"/>
  <c r="BA144" i="4" s="1"/>
  <c r="B144" i="4"/>
  <c r="BG143" i="4"/>
  <c r="BF143" i="4"/>
  <c r="BE143" i="4"/>
  <c r="BD143" i="4"/>
  <c r="BC143" i="4"/>
  <c r="BB143" i="4"/>
  <c r="AZ143" i="4"/>
  <c r="AY143" i="4"/>
  <c r="AX143" i="4"/>
  <c r="X143" i="4"/>
  <c r="W143" i="4"/>
  <c r="V143" i="4"/>
  <c r="T143" i="4"/>
  <c r="S143" i="4"/>
  <c r="F143" i="4"/>
  <c r="BA143" i="4" s="1"/>
  <c r="B143" i="4"/>
  <c r="BG142" i="4"/>
  <c r="BF142" i="4"/>
  <c r="BE142" i="4"/>
  <c r="BD142" i="4"/>
  <c r="BC142" i="4"/>
  <c r="BB142" i="4"/>
  <c r="AZ142" i="4"/>
  <c r="AY142" i="4"/>
  <c r="AX142" i="4"/>
  <c r="X142" i="4"/>
  <c r="W142" i="4"/>
  <c r="V142" i="4"/>
  <c r="T142" i="4"/>
  <c r="S142" i="4"/>
  <c r="F142" i="4"/>
  <c r="BA142" i="4" s="1"/>
  <c r="B142" i="4"/>
  <c r="BG141" i="4"/>
  <c r="BF141" i="4"/>
  <c r="BE141" i="4"/>
  <c r="BD141" i="4"/>
  <c r="BC141" i="4"/>
  <c r="BB141" i="4"/>
  <c r="AV141" i="4" s="1"/>
  <c r="AZ141" i="4"/>
  <c r="AY141" i="4"/>
  <c r="AX141" i="4"/>
  <c r="AW141" i="4"/>
  <c r="X141" i="4"/>
  <c r="W141" i="4"/>
  <c r="V141" i="4"/>
  <c r="T141" i="4"/>
  <c r="S141" i="4"/>
  <c r="F141" i="4"/>
  <c r="BA141" i="4" s="1"/>
  <c r="B141" i="4"/>
  <c r="BG140" i="4"/>
  <c r="BF140" i="4"/>
  <c r="BE140" i="4"/>
  <c r="BD140" i="4"/>
  <c r="BC140" i="4"/>
  <c r="BB140" i="4"/>
  <c r="AZ140" i="4"/>
  <c r="AY140" i="4"/>
  <c r="AX140" i="4"/>
  <c r="X140" i="4"/>
  <c r="V140" i="4"/>
  <c r="W140" i="4" s="1"/>
  <c r="T140" i="4"/>
  <c r="S140" i="4"/>
  <c r="F140" i="4"/>
  <c r="BA140" i="4" s="1"/>
  <c r="B140" i="4"/>
  <c r="BG139" i="4"/>
  <c r="BF139" i="4"/>
  <c r="BE139" i="4"/>
  <c r="BD139" i="4"/>
  <c r="BC139" i="4"/>
  <c r="BB139" i="4"/>
  <c r="AV139" i="4" s="1"/>
  <c r="BA139" i="4"/>
  <c r="AZ139" i="4"/>
  <c r="AY139" i="4"/>
  <c r="AX139" i="4"/>
  <c r="AW139" i="4"/>
  <c r="X139" i="4"/>
  <c r="W139" i="4"/>
  <c r="V139" i="4"/>
  <c r="T139" i="4"/>
  <c r="S139" i="4"/>
  <c r="F139" i="4"/>
  <c r="B139" i="4"/>
  <c r="BG138" i="4"/>
  <c r="BF138" i="4"/>
  <c r="BE138" i="4"/>
  <c r="BD138" i="4"/>
  <c r="BC138" i="4"/>
  <c r="BB138" i="4"/>
  <c r="AV138" i="4" s="1"/>
  <c r="AZ138" i="4"/>
  <c r="AY138" i="4"/>
  <c r="AX138" i="4"/>
  <c r="X138" i="4"/>
  <c r="W138" i="4"/>
  <c r="V138" i="4"/>
  <c r="T138" i="4"/>
  <c r="S138" i="4"/>
  <c r="F138" i="4"/>
  <c r="BA138" i="4" s="1"/>
  <c r="B138" i="4"/>
  <c r="BG137" i="4"/>
  <c r="BF137" i="4"/>
  <c r="BE137" i="4"/>
  <c r="BD137" i="4"/>
  <c r="BC137" i="4"/>
  <c r="BB137" i="4"/>
  <c r="AV137" i="4" s="1"/>
  <c r="AZ137" i="4"/>
  <c r="AY137" i="4"/>
  <c r="AX137" i="4"/>
  <c r="X137" i="4"/>
  <c r="W137" i="4"/>
  <c r="V137" i="4"/>
  <c r="T137" i="4"/>
  <c r="S137" i="4"/>
  <c r="F137" i="4"/>
  <c r="BA137" i="4" s="1"/>
  <c r="B137" i="4"/>
  <c r="BG136" i="4"/>
  <c r="BF136" i="4"/>
  <c r="BE136" i="4"/>
  <c r="BD136" i="4"/>
  <c r="BC136" i="4"/>
  <c r="BB136" i="4"/>
  <c r="AZ136" i="4"/>
  <c r="AY136" i="4"/>
  <c r="AX136" i="4"/>
  <c r="X136" i="4"/>
  <c r="V136" i="4"/>
  <c r="W136" i="4" s="1"/>
  <c r="T136" i="4"/>
  <c r="S136" i="4"/>
  <c r="F136" i="4"/>
  <c r="BA136" i="4" s="1"/>
  <c r="B136" i="4"/>
  <c r="BG135" i="4"/>
  <c r="BF135" i="4"/>
  <c r="BE135" i="4"/>
  <c r="BD135" i="4"/>
  <c r="BC135" i="4"/>
  <c r="BB135" i="4"/>
  <c r="AZ135" i="4"/>
  <c r="AY135" i="4"/>
  <c r="AX135" i="4"/>
  <c r="AW135" i="4"/>
  <c r="AV135" i="4"/>
  <c r="X135" i="4"/>
  <c r="V135" i="4"/>
  <c r="W135" i="4" s="1"/>
  <c r="T135" i="4"/>
  <c r="S135" i="4"/>
  <c r="F135" i="4"/>
  <c r="BA135" i="4" s="1"/>
  <c r="B135" i="4"/>
  <c r="BG134" i="4"/>
  <c r="BF134" i="4"/>
  <c r="BE134" i="4"/>
  <c r="BD134" i="4"/>
  <c r="BC134" i="4"/>
  <c r="BB134" i="4"/>
  <c r="BA134" i="4"/>
  <c r="AZ134" i="4"/>
  <c r="AY134" i="4"/>
  <c r="AX134" i="4"/>
  <c r="AW134" i="4"/>
  <c r="AV134" i="4"/>
  <c r="X134" i="4"/>
  <c r="V134" i="4"/>
  <c r="W134" i="4" s="1"/>
  <c r="T134" i="4"/>
  <c r="S134" i="4"/>
  <c r="F134" i="4"/>
  <c r="B134" i="4"/>
  <c r="BG133" i="4"/>
  <c r="BF133" i="4"/>
  <c r="BE133" i="4"/>
  <c r="BD133" i="4"/>
  <c r="BC133" i="4"/>
  <c r="BB133" i="4"/>
  <c r="AZ133" i="4"/>
  <c r="AY133" i="4"/>
  <c r="AX133" i="4"/>
  <c r="AW133" i="4"/>
  <c r="AV133" i="4"/>
  <c r="X133" i="4"/>
  <c r="V133" i="4"/>
  <c r="W133" i="4" s="1"/>
  <c r="T133" i="4"/>
  <c r="S133" i="4"/>
  <c r="F133" i="4"/>
  <c r="BA133" i="4" s="1"/>
  <c r="B133" i="4"/>
  <c r="BG132" i="4"/>
  <c r="BF132" i="4"/>
  <c r="BE132" i="4"/>
  <c r="BD132" i="4"/>
  <c r="BC132" i="4"/>
  <c r="BB132" i="4"/>
  <c r="BA132" i="4"/>
  <c r="AZ132" i="4"/>
  <c r="AY132" i="4"/>
  <c r="AX132" i="4"/>
  <c r="AW132" i="4"/>
  <c r="AV132" i="4"/>
  <c r="X132" i="4"/>
  <c r="V132" i="4"/>
  <c r="W132" i="4" s="1"/>
  <c r="T132" i="4"/>
  <c r="S132" i="4"/>
  <c r="F132" i="4"/>
  <c r="B132" i="4"/>
  <c r="BG131" i="4"/>
  <c r="BF131" i="4"/>
  <c r="BE131" i="4"/>
  <c r="BD131" i="4"/>
  <c r="BC131" i="4"/>
  <c r="BB131" i="4"/>
  <c r="AZ131" i="4"/>
  <c r="AY131" i="4"/>
  <c r="AX131" i="4"/>
  <c r="AW131" i="4"/>
  <c r="AV131" i="4"/>
  <c r="X131" i="4"/>
  <c r="V131" i="4"/>
  <c r="W131" i="4" s="1"/>
  <c r="T131" i="4"/>
  <c r="S131" i="4"/>
  <c r="F131" i="4"/>
  <c r="BA131" i="4" s="1"/>
  <c r="B131" i="4"/>
  <c r="BG130" i="4"/>
  <c r="BF130" i="4"/>
  <c r="BE130" i="4"/>
  <c r="BD130" i="4"/>
  <c r="BC130" i="4"/>
  <c r="BB130" i="4"/>
  <c r="BA130" i="4"/>
  <c r="AZ130" i="4"/>
  <c r="AY130" i="4"/>
  <c r="AX130" i="4"/>
  <c r="AW130" i="4"/>
  <c r="AV130" i="4"/>
  <c r="X130" i="4"/>
  <c r="V130" i="4"/>
  <c r="W130" i="4" s="1"/>
  <c r="T130" i="4"/>
  <c r="S130" i="4"/>
  <c r="F130" i="4"/>
  <c r="B130" i="4"/>
  <c r="BG129" i="4"/>
  <c r="BF129" i="4"/>
  <c r="BE129" i="4"/>
  <c r="BD129" i="4"/>
  <c r="BC129" i="4"/>
  <c r="BB129" i="4"/>
  <c r="AZ129" i="4"/>
  <c r="AY129" i="4"/>
  <c r="AX129" i="4"/>
  <c r="AW129" i="4"/>
  <c r="AV129" i="4"/>
  <c r="X129" i="4"/>
  <c r="V129" i="4"/>
  <c r="W129" i="4" s="1"/>
  <c r="T129" i="4"/>
  <c r="S129" i="4"/>
  <c r="F129" i="4"/>
  <c r="BA129" i="4" s="1"/>
  <c r="B129" i="4"/>
  <c r="BG128" i="4"/>
  <c r="BF128" i="4"/>
  <c r="BE128" i="4"/>
  <c r="BD128" i="4"/>
  <c r="BC128" i="4"/>
  <c r="BB128" i="4"/>
  <c r="BA128" i="4"/>
  <c r="AZ128" i="4"/>
  <c r="AY128" i="4"/>
  <c r="AX128" i="4"/>
  <c r="AW128" i="4"/>
  <c r="AV128" i="4"/>
  <c r="X128" i="4"/>
  <c r="V128" i="4"/>
  <c r="W128" i="4" s="1"/>
  <c r="T128" i="4"/>
  <c r="S128" i="4"/>
  <c r="F128" i="4"/>
  <c r="B128" i="4"/>
  <c r="BG127" i="4"/>
  <c r="BF127" i="4"/>
  <c r="BE127" i="4"/>
  <c r="BD127" i="4"/>
  <c r="BC127" i="4"/>
  <c r="BB127" i="4"/>
  <c r="AZ127" i="4"/>
  <c r="AY127" i="4"/>
  <c r="AX127" i="4"/>
  <c r="AW127" i="4"/>
  <c r="AV127" i="4"/>
  <c r="X127" i="4"/>
  <c r="V127" i="4"/>
  <c r="W127" i="4" s="1"/>
  <c r="T127" i="4"/>
  <c r="S127" i="4"/>
  <c r="F127" i="4"/>
  <c r="BA127" i="4" s="1"/>
  <c r="B127" i="4"/>
  <c r="BG126" i="4"/>
  <c r="BF126" i="4"/>
  <c r="BE126" i="4"/>
  <c r="BD126" i="4"/>
  <c r="BC126" i="4"/>
  <c r="BB126" i="4"/>
  <c r="BA126" i="4"/>
  <c r="AZ126" i="4"/>
  <c r="AY126" i="4"/>
  <c r="AX126" i="4"/>
  <c r="AW126" i="4"/>
  <c r="AV126" i="4"/>
  <c r="X126" i="4"/>
  <c r="V126" i="4"/>
  <c r="W126" i="4" s="1"/>
  <c r="T126" i="4"/>
  <c r="S126" i="4"/>
  <c r="F126" i="4"/>
  <c r="B126" i="4"/>
  <c r="BG125" i="4"/>
  <c r="BF125" i="4"/>
  <c r="BE125" i="4"/>
  <c r="BD125" i="4"/>
  <c r="BC125" i="4"/>
  <c r="BB125" i="4"/>
  <c r="AZ125" i="4"/>
  <c r="AY125" i="4"/>
  <c r="AX125" i="4"/>
  <c r="AW125" i="4"/>
  <c r="AV125" i="4"/>
  <c r="X125" i="4"/>
  <c r="V125" i="4"/>
  <c r="W125" i="4" s="1"/>
  <c r="T125" i="4"/>
  <c r="S125" i="4"/>
  <c r="F125" i="4"/>
  <c r="BA125" i="4" s="1"/>
  <c r="B125" i="4"/>
  <c r="BG124" i="4"/>
  <c r="BF124" i="4"/>
  <c r="BE124" i="4"/>
  <c r="BD124" i="4"/>
  <c r="BC124" i="4"/>
  <c r="BB124" i="4"/>
  <c r="BA124" i="4"/>
  <c r="AZ124" i="4"/>
  <c r="AY124" i="4"/>
  <c r="AX124" i="4"/>
  <c r="AW124" i="4"/>
  <c r="AV124" i="4"/>
  <c r="X124" i="4"/>
  <c r="V124" i="4"/>
  <c r="W124" i="4" s="1"/>
  <c r="T124" i="4"/>
  <c r="S124" i="4"/>
  <c r="F124" i="4"/>
  <c r="B124" i="4"/>
  <c r="BG123" i="4"/>
  <c r="BF123" i="4"/>
  <c r="BE123" i="4"/>
  <c r="BD123" i="4"/>
  <c r="BC123" i="4"/>
  <c r="BB123" i="4"/>
  <c r="AZ123" i="4"/>
  <c r="AY123" i="4"/>
  <c r="AX123" i="4"/>
  <c r="AW123" i="4"/>
  <c r="AV123" i="4"/>
  <c r="X123" i="4"/>
  <c r="V123" i="4"/>
  <c r="W123" i="4" s="1"/>
  <c r="T123" i="4"/>
  <c r="S123" i="4"/>
  <c r="F123" i="4"/>
  <c r="BA123" i="4" s="1"/>
  <c r="B123" i="4"/>
  <c r="BG122" i="4"/>
  <c r="BF122" i="4"/>
  <c r="BE122" i="4"/>
  <c r="BD122" i="4"/>
  <c r="BC122" i="4"/>
  <c r="BB122" i="4"/>
  <c r="BA122" i="4"/>
  <c r="AZ122" i="4"/>
  <c r="AY122" i="4"/>
  <c r="AX122" i="4"/>
  <c r="AW122" i="4"/>
  <c r="AV122" i="4"/>
  <c r="X122" i="4"/>
  <c r="V122" i="4"/>
  <c r="W122" i="4" s="1"/>
  <c r="T122" i="4"/>
  <c r="S122" i="4"/>
  <c r="F122" i="4"/>
  <c r="B122" i="4"/>
  <c r="BG121" i="4"/>
  <c r="BF121" i="4"/>
  <c r="BE121" i="4"/>
  <c r="BD121" i="4"/>
  <c r="BC121" i="4"/>
  <c r="BB121" i="4"/>
  <c r="AZ121" i="4"/>
  <c r="AY121" i="4"/>
  <c r="AX121" i="4"/>
  <c r="AW121" i="4"/>
  <c r="AV121" i="4"/>
  <c r="X121" i="4"/>
  <c r="V121" i="4"/>
  <c r="W121" i="4" s="1"/>
  <c r="T121" i="4"/>
  <c r="S121" i="4"/>
  <c r="F121" i="4"/>
  <c r="BA121" i="4" s="1"/>
  <c r="B121" i="4"/>
  <c r="BG120" i="4"/>
  <c r="BF120" i="4"/>
  <c r="BE120" i="4"/>
  <c r="BD120" i="4"/>
  <c r="BC120" i="4"/>
  <c r="BB120" i="4"/>
  <c r="BA120" i="4"/>
  <c r="AZ120" i="4"/>
  <c r="AY120" i="4"/>
  <c r="AX120" i="4"/>
  <c r="AW120" i="4"/>
  <c r="AV120" i="4"/>
  <c r="X120" i="4"/>
  <c r="V120" i="4"/>
  <c r="W120" i="4" s="1"/>
  <c r="T120" i="4"/>
  <c r="S120" i="4"/>
  <c r="F120" i="4"/>
  <c r="B120" i="4"/>
  <c r="BG119" i="4"/>
  <c r="BF119" i="4"/>
  <c r="BE119" i="4"/>
  <c r="BD119" i="4"/>
  <c r="BC119" i="4"/>
  <c r="BB119" i="4"/>
  <c r="AZ119" i="4"/>
  <c r="AY119" i="4"/>
  <c r="AX119" i="4"/>
  <c r="AW119" i="4"/>
  <c r="AV119" i="4"/>
  <c r="X119" i="4"/>
  <c r="V119" i="4"/>
  <c r="W119" i="4" s="1"/>
  <c r="T119" i="4"/>
  <c r="S119" i="4"/>
  <c r="F119" i="4"/>
  <c r="BA119" i="4" s="1"/>
  <c r="B119" i="4"/>
  <c r="BG118" i="4"/>
  <c r="BF118" i="4"/>
  <c r="BE118" i="4"/>
  <c r="BD118" i="4"/>
  <c r="BC118" i="4"/>
  <c r="BB118" i="4"/>
  <c r="BA118" i="4"/>
  <c r="AZ118" i="4"/>
  <c r="AY118" i="4"/>
  <c r="AX118" i="4"/>
  <c r="AW118" i="4"/>
  <c r="AV118" i="4"/>
  <c r="X118" i="4"/>
  <c r="V118" i="4"/>
  <c r="W118" i="4" s="1"/>
  <c r="T118" i="4"/>
  <c r="S118" i="4"/>
  <c r="F118" i="4"/>
  <c r="B118" i="4"/>
  <c r="BG117" i="4"/>
  <c r="BF117" i="4"/>
  <c r="BE117" i="4"/>
  <c r="BD117" i="4"/>
  <c r="BC117" i="4"/>
  <c r="BB117" i="4"/>
  <c r="AZ117" i="4"/>
  <c r="AY117" i="4"/>
  <c r="AX117" i="4"/>
  <c r="AW117" i="4"/>
  <c r="AV117" i="4"/>
  <c r="X117" i="4"/>
  <c r="V117" i="4"/>
  <c r="W117" i="4" s="1"/>
  <c r="T117" i="4"/>
  <c r="S117" i="4"/>
  <c r="F117" i="4"/>
  <c r="BA117" i="4" s="1"/>
  <c r="B117" i="4"/>
  <c r="BG116" i="4"/>
  <c r="BF116" i="4"/>
  <c r="BE116" i="4"/>
  <c r="BD116" i="4"/>
  <c r="BC116" i="4"/>
  <c r="BB116" i="4"/>
  <c r="BA116" i="4"/>
  <c r="AZ116" i="4"/>
  <c r="AY116" i="4"/>
  <c r="AX116" i="4"/>
  <c r="AW116" i="4"/>
  <c r="AV116" i="4"/>
  <c r="X116" i="4"/>
  <c r="V116" i="4"/>
  <c r="W116" i="4" s="1"/>
  <c r="T116" i="4"/>
  <c r="S116" i="4"/>
  <c r="F116" i="4"/>
  <c r="B116" i="4"/>
  <c r="BG115" i="4"/>
  <c r="BF115" i="4"/>
  <c r="BE115" i="4"/>
  <c r="BD115" i="4"/>
  <c r="BC115" i="4"/>
  <c r="BB115" i="4"/>
  <c r="AZ115" i="4"/>
  <c r="AY115" i="4"/>
  <c r="AX115" i="4"/>
  <c r="AW115" i="4"/>
  <c r="AV115" i="4"/>
  <c r="X115" i="4"/>
  <c r="V115" i="4"/>
  <c r="W115" i="4" s="1"/>
  <c r="T115" i="4"/>
  <c r="S115" i="4"/>
  <c r="F115" i="4"/>
  <c r="BA115" i="4" s="1"/>
  <c r="B115" i="4"/>
  <c r="BG114" i="4"/>
  <c r="BF114" i="4"/>
  <c r="BE114" i="4"/>
  <c r="BD114" i="4"/>
  <c r="BC114" i="4"/>
  <c r="BB114" i="4"/>
  <c r="BA114" i="4"/>
  <c r="AZ114" i="4"/>
  <c r="AY114" i="4"/>
  <c r="AX114" i="4"/>
  <c r="AW114" i="4"/>
  <c r="AV114" i="4"/>
  <c r="X114" i="4"/>
  <c r="V114" i="4"/>
  <c r="W114" i="4" s="1"/>
  <c r="T114" i="4"/>
  <c r="S114" i="4"/>
  <c r="F114" i="4"/>
  <c r="B114" i="4"/>
  <c r="BG113" i="4"/>
  <c r="BF113" i="4"/>
  <c r="BE113" i="4"/>
  <c r="BD113" i="4"/>
  <c r="BC113" i="4"/>
  <c r="BB113" i="4"/>
  <c r="AZ113" i="4"/>
  <c r="AY113" i="4"/>
  <c r="AX113" i="4"/>
  <c r="AW113" i="4"/>
  <c r="AV113" i="4"/>
  <c r="X113" i="4"/>
  <c r="V113" i="4"/>
  <c r="W113" i="4" s="1"/>
  <c r="T113" i="4"/>
  <c r="S113" i="4"/>
  <c r="F113" i="4"/>
  <c r="BA113" i="4" s="1"/>
  <c r="B113" i="4"/>
  <c r="BG112" i="4"/>
  <c r="BF112" i="4"/>
  <c r="BE112" i="4"/>
  <c r="BD112" i="4"/>
  <c r="BC112" i="4"/>
  <c r="BB112" i="4"/>
  <c r="BA112" i="4"/>
  <c r="AZ112" i="4"/>
  <c r="AY112" i="4"/>
  <c r="AX112" i="4"/>
  <c r="AW112" i="4"/>
  <c r="AV112" i="4"/>
  <c r="X112" i="4"/>
  <c r="V112" i="4"/>
  <c r="W112" i="4" s="1"/>
  <c r="T112" i="4"/>
  <c r="S112" i="4"/>
  <c r="F112" i="4"/>
  <c r="B112" i="4"/>
  <c r="BG111" i="4"/>
  <c r="BF111" i="4"/>
  <c r="BE111" i="4"/>
  <c r="BD111" i="4"/>
  <c r="BC111" i="4"/>
  <c r="BB111" i="4"/>
  <c r="AZ111" i="4"/>
  <c r="AY111" i="4"/>
  <c r="AX111" i="4"/>
  <c r="AW111" i="4"/>
  <c r="AV111" i="4"/>
  <c r="X111" i="4"/>
  <c r="V111" i="4"/>
  <c r="W111" i="4" s="1"/>
  <c r="T111" i="4"/>
  <c r="S111" i="4"/>
  <c r="F111" i="4"/>
  <c r="BA111" i="4" s="1"/>
  <c r="B111" i="4"/>
  <c r="BG110" i="4"/>
  <c r="BF110" i="4"/>
  <c r="BE110" i="4"/>
  <c r="BD110" i="4"/>
  <c r="BC110" i="4"/>
  <c r="BB110" i="4"/>
  <c r="BA110" i="4"/>
  <c r="AZ110" i="4"/>
  <c r="AY110" i="4"/>
  <c r="AX110" i="4"/>
  <c r="AW110" i="4"/>
  <c r="AV110" i="4"/>
  <c r="X110" i="4"/>
  <c r="V110" i="4"/>
  <c r="W110" i="4" s="1"/>
  <c r="T110" i="4"/>
  <c r="S110" i="4"/>
  <c r="F110" i="4"/>
  <c r="B110" i="4"/>
  <c r="BG109" i="4"/>
  <c r="BF109" i="4"/>
  <c r="BE109" i="4"/>
  <c r="BD109" i="4"/>
  <c r="BC109" i="4"/>
  <c r="BB109" i="4"/>
  <c r="AZ109" i="4"/>
  <c r="AY109" i="4"/>
  <c r="AX109" i="4"/>
  <c r="AW109" i="4"/>
  <c r="AV109" i="4"/>
  <c r="X109" i="4"/>
  <c r="V109" i="4"/>
  <c r="W109" i="4" s="1"/>
  <c r="T109" i="4"/>
  <c r="S109" i="4"/>
  <c r="F109" i="4"/>
  <c r="BA109" i="4" s="1"/>
  <c r="B109" i="4"/>
  <c r="BG108" i="4"/>
  <c r="BF108" i="4"/>
  <c r="BE108" i="4"/>
  <c r="BD108" i="4"/>
  <c r="BC108" i="4"/>
  <c r="BB108" i="4"/>
  <c r="BA108" i="4"/>
  <c r="AZ108" i="4"/>
  <c r="AY108" i="4"/>
  <c r="AX108" i="4"/>
  <c r="AW108" i="4"/>
  <c r="AV108" i="4"/>
  <c r="X108" i="4"/>
  <c r="V108" i="4"/>
  <c r="W108" i="4" s="1"/>
  <c r="T108" i="4"/>
  <c r="S108" i="4"/>
  <c r="F108" i="4"/>
  <c r="B108" i="4"/>
  <c r="BG107" i="4"/>
  <c r="BF107" i="4"/>
  <c r="BE107" i="4"/>
  <c r="BD107" i="4"/>
  <c r="BC107" i="4"/>
  <c r="BB107" i="4"/>
  <c r="AZ107" i="4"/>
  <c r="AY107" i="4"/>
  <c r="AX107" i="4"/>
  <c r="AW107" i="4"/>
  <c r="AV107" i="4"/>
  <c r="X107" i="4"/>
  <c r="V107" i="4"/>
  <c r="W107" i="4" s="1"/>
  <c r="T107" i="4"/>
  <c r="S107" i="4"/>
  <c r="F107" i="4"/>
  <c r="BA107" i="4" s="1"/>
  <c r="B107" i="4"/>
  <c r="BG106" i="4"/>
  <c r="BF106" i="4"/>
  <c r="BE106" i="4"/>
  <c r="BD106" i="4"/>
  <c r="BC106" i="4"/>
  <c r="BB106" i="4"/>
  <c r="BA106" i="4"/>
  <c r="AZ106" i="4"/>
  <c r="AY106" i="4"/>
  <c r="AX106" i="4"/>
  <c r="AW106" i="4"/>
  <c r="AV106" i="4"/>
  <c r="X106" i="4"/>
  <c r="V106" i="4"/>
  <c r="W106" i="4" s="1"/>
  <c r="T106" i="4"/>
  <c r="S106" i="4"/>
  <c r="F106" i="4"/>
  <c r="B106" i="4"/>
  <c r="BG105" i="4"/>
  <c r="BF105" i="4"/>
  <c r="BE105" i="4"/>
  <c r="BD105" i="4"/>
  <c r="BC105" i="4"/>
  <c r="BB105" i="4"/>
  <c r="AZ105" i="4"/>
  <c r="AY105" i="4"/>
  <c r="AX105" i="4"/>
  <c r="AW105" i="4"/>
  <c r="AV105" i="4"/>
  <c r="X105" i="4"/>
  <c r="V105" i="4"/>
  <c r="W105" i="4" s="1"/>
  <c r="T105" i="4"/>
  <c r="S105" i="4"/>
  <c r="F105" i="4"/>
  <c r="BA105" i="4" s="1"/>
  <c r="B105" i="4"/>
  <c r="BG104" i="4"/>
  <c r="BF104" i="4"/>
  <c r="BE104" i="4"/>
  <c r="BD104" i="4"/>
  <c r="BC104" i="4"/>
  <c r="BB104" i="4"/>
  <c r="BA104" i="4"/>
  <c r="AZ104" i="4"/>
  <c r="AY104" i="4"/>
  <c r="AX104" i="4"/>
  <c r="AW104" i="4"/>
  <c r="AV104" i="4"/>
  <c r="X104" i="4"/>
  <c r="V104" i="4"/>
  <c r="W104" i="4" s="1"/>
  <c r="T104" i="4"/>
  <c r="S104" i="4"/>
  <c r="F104" i="4"/>
  <c r="B104" i="4"/>
  <c r="T103" i="4"/>
  <c r="S103" i="4"/>
  <c r="T102" i="4"/>
  <c r="S102" i="4"/>
  <c r="T101" i="4"/>
  <c r="S101" i="4"/>
  <c r="T100" i="4"/>
  <c r="S100" i="4"/>
  <c r="T99" i="4"/>
  <c r="S99" i="4"/>
  <c r="T98" i="4"/>
  <c r="S98" i="4"/>
  <c r="T97" i="4"/>
  <c r="S97" i="4"/>
  <c r="BG96" i="4"/>
  <c r="BF96" i="4"/>
  <c r="BE96" i="4"/>
  <c r="BD96" i="4"/>
  <c r="BC96" i="4"/>
  <c r="BB96" i="4"/>
  <c r="AV96" i="4" s="1"/>
  <c r="BA96" i="4"/>
  <c r="AZ96" i="4"/>
  <c r="AY96" i="4"/>
  <c r="AX96" i="4"/>
  <c r="AW96" i="4"/>
  <c r="X96" i="4"/>
  <c r="W96" i="4"/>
  <c r="V96" i="4"/>
  <c r="T96" i="4"/>
  <c r="S96" i="4"/>
  <c r="F96" i="4"/>
  <c r="B96" i="4"/>
  <c r="BG95" i="4"/>
  <c r="BF95" i="4"/>
  <c r="BE95" i="4"/>
  <c r="BD95" i="4"/>
  <c r="BC95" i="4"/>
  <c r="BB95" i="4"/>
  <c r="AV95" i="4" s="1"/>
  <c r="BA95" i="4"/>
  <c r="AZ95" i="4"/>
  <c r="AY95" i="4"/>
  <c r="AX95" i="4"/>
  <c r="AW95" i="4"/>
  <c r="X95" i="4"/>
  <c r="V95" i="4"/>
  <c r="W95" i="4" s="1"/>
  <c r="T95" i="4"/>
  <c r="S95" i="4"/>
  <c r="F95" i="4"/>
  <c r="B95" i="4"/>
  <c r="BG94" i="4"/>
  <c r="BF94" i="4"/>
  <c r="BE94" i="4"/>
  <c r="BD94" i="4"/>
  <c r="BC94" i="4"/>
  <c r="BB94" i="4"/>
  <c r="AZ94" i="4"/>
  <c r="AY94" i="4"/>
  <c r="AX94" i="4"/>
  <c r="AW94" i="4"/>
  <c r="AV94" i="4"/>
  <c r="X94" i="4"/>
  <c r="V94" i="4"/>
  <c r="W94" i="4" s="1"/>
  <c r="T94" i="4"/>
  <c r="S94" i="4"/>
  <c r="F94" i="4"/>
  <c r="BA94" i="4" s="1"/>
  <c r="B94" i="4"/>
  <c r="BG93" i="4"/>
  <c r="BF93" i="4"/>
  <c r="BE93" i="4"/>
  <c r="BD93" i="4"/>
  <c r="BC93" i="4"/>
  <c r="BB93" i="4"/>
  <c r="AZ93" i="4"/>
  <c r="AY93" i="4"/>
  <c r="AX93" i="4"/>
  <c r="AW93" i="4"/>
  <c r="AV93" i="4"/>
  <c r="X93" i="4"/>
  <c r="V93" i="4"/>
  <c r="W93" i="4" s="1"/>
  <c r="T93" i="4"/>
  <c r="S93" i="4"/>
  <c r="F93" i="4"/>
  <c r="BA93" i="4" s="1"/>
  <c r="B93" i="4"/>
  <c r="BG92" i="4"/>
  <c r="BF92" i="4"/>
  <c r="BE92" i="4"/>
  <c r="BD92" i="4"/>
  <c r="BC92" i="4"/>
  <c r="BB92" i="4"/>
  <c r="AZ92" i="4"/>
  <c r="AY92" i="4"/>
  <c r="AX92" i="4"/>
  <c r="AW92" i="4"/>
  <c r="AV92" i="4"/>
  <c r="X92" i="4"/>
  <c r="V92" i="4"/>
  <c r="W92" i="4" s="1"/>
  <c r="T92" i="4"/>
  <c r="S92" i="4"/>
  <c r="F92" i="4"/>
  <c r="BA92" i="4" s="1"/>
  <c r="B92" i="4"/>
  <c r="BG91" i="4"/>
  <c r="BF91" i="4"/>
  <c r="BE91" i="4"/>
  <c r="BD91" i="4"/>
  <c r="BC91" i="4"/>
  <c r="BB91" i="4"/>
  <c r="AZ91" i="4"/>
  <c r="AY91" i="4"/>
  <c r="AX91" i="4"/>
  <c r="AW91" i="4"/>
  <c r="AV91" i="4"/>
  <c r="X91" i="4"/>
  <c r="V91" i="4"/>
  <c r="W91" i="4" s="1"/>
  <c r="T91" i="4"/>
  <c r="S91" i="4"/>
  <c r="F91" i="4"/>
  <c r="BA91" i="4" s="1"/>
  <c r="B91" i="4"/>
  <c r="BG90" i="4"/>
  <c r="BF90" i="4"/>
  <c r="BE90" i="4"/>
  <c r="BD90" i="4"/>
  <c r="BC90" i="4"/>
  <c r="BB90" i="4"/>
  <c r="AZ90" i="4"/>
  <c r="AY90" i="4"/>
  <c r="AX90" i="4"/>
  <c r="AW90" i="4"/>
  <c r="AV90" i="4"/>
  <c r="X90" i="4"/>
  <c r="V90" i="4"/>
  <c r="W90" i="4" s="1"/>
  <c r="T90" i="4"/>
  <c r="S90" i="4"/>
  <c r="F90" i="4"/>
  <c r="BA90" i="4" s="1"/>
  <c r="B90" i="4"/>
  <c r="BG89" i="4"/>
  <c r="BF89" i="4"/>
  <c r="BE89" i="4"/>
  <c r="BD89" i="4"/>
  <c r="BC89" i="4"/>
  <c r="BB89" i="4"/>
  <c r="AZ89" i="4"/>
  <c r="AY89" i="4"/>
  <c r="AX89" i="4"/>
  <c r="AW89" i="4"/>
  <c r="AV89" i="4"/>
  <c r="X89" i="4"/>
  <c r="V89" i="4"/>
  <c r="W89" i="4" s="1"/>
  <c r="T89" i="4"/>
  <c r="S89" i="4"/>
  <c r="F89" i="4"/>
  <c r="BA89" i="4" s="1"/>
  <c r="B89" i="4"/>
  <c r="BG88" i="4"/>
  <c r="BF88" i="4"/>
  <c r="BE88" i="4"/>
  <c r="BD88" i="4"/>
  <c r="BC88" i="4"/>
  <c r="BB88" i="4"/>
  <c r="AZ88" i="4"/>
  <c r="AY88" i="4"/>
  <c r="AX88" i="4"/>
  <c r="AW88" i="4"/>
  <c r="AV88" i="4"/>
  <c r="X88" i="4"/>
  <c r="V88" i="4"/>
  <c r="W88" i="4" s="1"/>
  <c r="T88" i="4"/>
  <c r="S88" i="4"/>
  <c r="F88" i="4"/>
  <c r="BA88" i="4" s="1"/>
  <c r="B88" i="4"/>
  <c r="BG87" i="4"/>
  <c r="BF87" i="4"/>
  <c r="BE87" i="4"/>
  <c r="BD87" i="4"/>
  <c r="BC87" i="4"/>
  <c r="BB87" i="4"/>
  <c r="AZ87" i="4"/>
  <c r="AY87" i="4"/>
  <c r="AX87" i="4"/>
  <c r="AW87" i="4"/>
  <c r="AV87" i="4"/>
  <c r="X87" i="4"/>
  <c r="V87" i="4"/>
  <c r="W87" i="4" s="1"/>
  <c r="T87" i="4"/>
  <c r="S87" i="4"/>
  <c r="F87" i="4"/>
  <c r="BA87" i="4" s="1"/>
  <c r="B87" i="4"/>
  <c r="BG86" i="4"/>
  <c r="BF86" i="4"/>
  <c r="BE86" i="4"/>
  <c r="BD86" i="4"/>
  <c r="BC86" i="4"/>
  <c r="BB86" i="4"/>
  <c r="AZ86" i="4"/>
  <c r="AY86" i="4"/>
  <c r="AX86" i="4"/>
  <c r="AW86" i="4"/>
  <c r="AV86" i="4"/>
  <c r="X86" i="4"/>
  <c r="V86" i="4"/>
  <c r="W86" i="4" s="1"/>
  <c r="T86" i="4"/>
  <c r="S86" i="4"/>
  <c r="F86" i="4"/>
  <c r="BA86" i="4" s="1"/>
  <c r="B86" i="4"/>
  <c r="BG85" i="4"/>
  <c r="BF85" i="4"/>
  <c r="BE85" i="4"/>
  <c r="BD85" i="4"/>
  <c r="BC85" i="4"/>
  <c r="BB85" i="4"/>
  <c r="AZ85" i="4"/>
  <c r="AY85" i="4"/>
  <c r="AX85" i="4"/>
  <c r="AW85" i="4"/>
  <c r="AV85" i="4"/>
  <c r="X85" i="4"/>
  <c r="V85" i="4"/>
  <c r="W85" i="4" s="1"/>
  <c r="T85" i="4"/>
  <c r="S85" i="4"/>
  <c r="F85" i="4"/>
  <c r="BA85" i="4" s="1"/>
  <c r="B85" i="4"/>
  <c r="BG84" i="4"/>
  <c r="BF84" i="4"/>
  <c r="BE84" i="4"/>
  <c r="BD84" i="4"/>
  <c r="BC84" i="4"/>
  <c r="BB84" i="4"/>
  <c r="AZ84" i="4"/>
  <c r="AY84" i="4"/>
  <c r="AX84" i="4"/>
  <c r="AW84" i="4"/>
  <c r="AV84" i="4"/>
  <c r="X84" i="4"/>
  <c r="V84" i="4"/>
  <c r="W84" i="4" s="1"/>
  <c r="T84" i="4"/>
  <c r="S84" i="4"/>
  <c r="F84" i="4"/>
  <c r="BA84" i="4" s="1"/>
  <c r="B84" i="4"/>
  <c r="BG83" i="4"/>
  <c r="BF83" i="4"/>
  <c r="BE83" i="4"/>
  <c r="BD83" i="4"/>
  <c r="BC83" i="4"/>
  <c r="BB83" i="4"/>
  <c r="AZ83" i="4"/>
  <c r="AY83" i="4"/>
  <c r="AX83" i="4"/>
  <c r="AW83" i="4"/>
  <c r="AV83" i="4"/>
  <c r="X83" i="4"/>
  <c r="V83" i="4"/>
  <c r="W83" i="4" s="1"/>
  <c r="T83" i="4"/>
  <c r="S83" i="4"/>
  <c r="F83" i="4"/>
  <c r="BA83" i="4" s="1"/>
  <c r="B83" i="4"/>
  <c r="BG82" i="4"/>
  <c r="BF82" i="4"/>
  <c r="BE82" i="4"/>
  <c r="BD82" i="4"/>
  <c r="BC82" i="4"/>
  <c r="BB82" i="4"/>
  <c r="AZ82" i="4"/>
  <c r="AY82" i="4"/>
  <c r="AX82" i="4"/>
  <c r="AW82" i="4"/>
  <c r="AV82" i="4"/>
  <c r="X82" i="4"/>
  <c r="V82" i="4"/>
  <c r="W82" i="4" s="1"/>
  <c r="T82" i="4"/>
  <c r="S82" i="4"/>
  <c r="F82" i="4"/>
  <c r="BA82" i="4" s="1"/>
  <c r="B82" i="4"/>
  <c r="BG81" i="4"/>
  <c r="BF81" i="4"/>
  <c r="BE81" i="4"/>
  <c r="BD81" i="4"/>
  <c r="BC81" i="4"/>
  <c r="BB81" i="4"/>
  <c r="AZ81" i="4"/>
  <c r="AY81" i="4"/>
  <c r="AX81" i="4"/>
  <c r="AW81" i="4"/>
  <c r="AV81" i="4"/>
  <c r="X81" i="4"/>
  <c r="V81" i="4"/>
  <c r="W81" i="4" s="1"/>
  <c r="T81" i="4"/>
  <c r="S81" i="4"/>
  <c r="F81" i="4"/>
  <c r="BA81" i="4" s="1"/>
  <c r="B81" i="4"/>
  <c r="BG80" i="4"/>
  <c r="BF80" i="4"/>
  <c r="BE80" i="4"/>
  <c r="BD80" i="4"/>
  <c r="BC80" i="4"/>
  <c r="BB80" i="4"/>
  <c r="AZ80" i="4"/>
  <c r="AY80" i="4"/>
  <c r="AX80" i="4"/>
  <c r="AW80" i="4"/>
  <c r="AV80" i="4"/>
  <c r="X80" i="4"/>
  <c r="V80" i="4"/>
  <c r="W80" i="4" s="1"/>
  <c r="T80" i="4"/>
  <c r="S80" i="4"/>
  <c r="F80" i="4"/>
  <c r="BA80" i="4" s="1"/>
  <c r="B80" i="4"/>
  <c r="BG79" i="4"/>
  <c r="BF79" i="4"/>
  <c r="BE79" i="4"/>
  <c r="BD79" i="4"/>
  <c r="BC79" i="4"/>
  <c r="BB79" i="4"/>
  <c r="AZ79" i="4"/>
  <c r="AY79" i="4"/>
  <c r="AX79" i="4"/>
  <c r="AW79" i="4"/>
  <c r="AV79" i="4"/>
  <c r="X79" i="4"/>
  <c r="V79" i="4"/>
  <c r="W79" i="4" s="1"/>
  <c r="T79" i="4"/>
  <c r="S79" i="4"/>
  <c r="F79" i="4"/>
  <c r="BA79" i="4" s="1"/>
  <c r="B79" i="4"/>
  <c r="BG78" i="4"/>
  <c r="BF78" i="4"/>
  <c r="BE78" i="4"/>
  <c r="BD78" i="4"/>
  <c r="BC78" i="4"/>
  <c r="BB78" i="4"/>
  <c r="AZ78" i="4"/>
  <c r="AY78" i="4"/>
  <c r="AX78" i="4"/>
  <c r="AW78" i="4"/>
  <c r="AV78" i="4"/>
  <c r="X78" i="4"/>
  <c r="V78" i="4"/>
  <c r="W78" i="4" s="1"/>
  <c r="T78" i="4"/>
  <c r="S78" i="4"/>
  <c r="F78" i="4"/>
  <c r="BA78" i="4" s="1"/>
  <c r="B78" i="4"/>
  <c r="BG77" i="4"/>
  <c r="BF77" i="4"/>
  <c r="BE77" i="4"/>
  <c r="BD77" i="4"/>
  <c r="BC77" i="4"/>
  <c r="BB77" i="4"/>
  <c r="AZ77" i="4"/>
  <c r="AY77" i="4"/>
  <c r="AX77" i="4"/>
  <c r="AW77" i="4"/>
  <c r="AV77" i="4"/>
  <c r="X77" i="4"/>
  <c r="V77" i="4"/>
  <c r="W77" i="4" s="1"/>
  <c r="T77" i="4"/>
  <c r="S77" i="4"/>
  <c r="F77" i="4"/>
  <c r="BA77" i="4" s="1"/>
  <c r="B77" i="4"/>
  <c r="BG76" i="4"/>
  <c r="BF76" i="4"/>
  <c r="BE76" i="4"/>
  <c r="BD76" i="4"/>
  <c r="BC76" i="4"/>
  <c r="BB76" i="4"/>
  <c r="AZ76" i="4"/>
  <c r="AY76" i="4"/>
  <c r="AX76" i="4"/>
  <c r="AW76" i="4"/>
  <c r="AV76" i="4"/>
  <c r="X76" i="4"/>
  <c r="V76" i="4"/>
  <c r="W76" i="4" s="1"/>
  <c r="T76" i="4"/>
  <c r="S76" i="4"/>
  <c r="F76" i="4"/>
  <c r="BA76" i="4" s="1"/>
  <c r="B76" i="4"/>
  <c r="BG75" i="4"/>
  <c r="BF75" i="4"/>
  <c r="BE75" i="4"/>
  <c r="BD75" i="4"/>
  <c r="BC75" i="4"/>
  <c r="BB75" i="4"/>
  <c r="AZ75" i="4"/>
  <c r="AY75" i="4"/>
  <c r="AX75" i="4"/>
  <c r="AW75" i="4"/>
  <c r="AV75" i="4"/>
  <c r="X75" i="4"/>
  <c r="V75" i="4"/>
  <c r="W75" i="4" s="1"/>
  <c r="T75" i="4"/>
  <c r="S75" i="4"/>
  <c r="F75" i="4"/>
  <c r="BA75" i="4" s="1"/>
  <c r="B75" i="4"/>
  <c r="BG74" i="4"/>
  <c r="BF74" i="4"/>
  <c r="BE74" i="4"/>
  <c r="BD74" i="4"/>
  <c r="BC74" i="4"/>
  <c r="BB74" i="4"/>
  <c r="AZ74" i="4"/>
  <c r="AY74" i="4"/>
  <c r="AX74" i="4"/>
  <c r="AW74" i="4"/>
  <c r="AV74" i="4"/>
  <c r="X74" i="4"/>
  <c r="V74" i="4"/>
  <c r="W74" i="4" s="1"/>
  <c r="T74" i="4"/>
  <c r="S74" i="4"/>
  <c r="F74" i="4"/>
  <c r="BA74" i="4" s="1"/>
  <c r="B74" i="4"/>
  <c r="BG73" i="4"/>
  <c r="BF73" i="4"/>
  <c r="BE73" i="4"/>
  <c r="BD73" i="4"/>
  <c r="BC73" i="4"/>
  <c r="BB73" i="4"/>
  <c r="AZ73" i="4"/>
  <c r="AY73" i="4"/>
  <c r="AX73" i="4"/>
  <c r="AW73" i="4"/>
  <c r="AV73" i="4"/>
  <c r="X73" i="4"/>
  <c r="V73" i="4"/>
  <c r="W73" i="4" s="1"/>
  <c r="T73" i="4"/>
  <c r="S73" i="4"/>
  <c r="F73" i="4"/>
  <c r="BA73" i="4" s="1"/>
  <c r="B73" i="4"/>
  <c r="BG72" i="4"/>
  <c r="BF72" i="4"/>
  <c r="BE72" i="4"/>
  <c r="BD72" i="4"/>
  <c r="BC72" i="4"/>
  <c r="BB72" i="4"/>
  <c r="AZ72" i="4"/>
  <c r="AY72" i="4"/>
  <c r="AX72" i="4"/>
  <c r="AW72" i="4"/>
  <c r="AV72" i="4"/>
  <c r="X72" i="4"/>
  <c r="V72" i="4"/>
  <c r="W72" i="4" s="1"/>
  <c r="T72" i="4"/>
  <c r="S72" i="4"/>
  <c r="F72" i="4"/>
  <c r="BA72" i="4" s="1"/>
  <c r="B72" i="4"/>
  <c r="BG71" i="4"/>
  <c r="BF71" i="4"/>
  <c r="BE71" i="4"/>
  <c r="BD71" i="4"/>
  <c r="BC71" i="4"/>
  <c r="BB71" i="4"/>
  <c r="AZ71" i="4"/>
  <c r="AY71" i="4"/>
  <c r="AX71" i="4"/>
  <c r="AW71" i="4"/>
  <c r="AV71" i="4"/>
  <c r="X71" i="4"/>
  <c r="V71" i="4"/>
  <c r="W71" i="4" s="1"/>
  <c r="T71" i="4"/>
  <c r="S71" i="4"/>
  <c r="F71" i="4"/>
  <c r="BA71" i="4" s="1"/>
  <c r="B71" i="4"/>
  <c r="BG70" i="4"/>
  <c r="BF70" i="4"/>
  <c r="BE70" i="4"/>
  <c r="BD70" i="4"/>
  <c r="BC70" i="4"/>
  <c r="BB70" i="4"/>
  <c r="AZ70" i="4"/>
  <c r="AY70" i="4"/>
  <c r="AX70" i="4"/>
  <c r="AW70" i="4"/>
  <c r="AV70" i="4"/>
  <c r="X70" i="4"/>
  <c r="V70" i="4"/>
  <c r="W70" i="4" s="1"/>
  <c r="T70" i="4"/>
  <c r="S70" i="4"/>
  <c r="F70" i="4"/>
  <c r="BA70" i="4" s="1"/>
  <c r="B70" i="4"/>
  <c r="BG69" i="4"/>
  <c r="BF69" i="4"/>
  <c r="BE69" i="4"/>
  <c r="BD69" i="4"/>
  <c r="BC69" i="4"/>
  <c r="BB69" i="4"/>
  <c r="AZ69" i="4"/>
  <c r="AY69" i="4"/>
  <c r="AX69" i="4"/>
  <c r="AW69" i="4"/>
  <c r="AV69" i="4"/>
  <c r="X69" i="4"/>
  <c r="V69" i="4"/>
  <c r="W69" i="4" s="1"/>
  <c r="T69" i="4"/>
  <c r="S69" i="4"/>
  <c r="F69" i="4"/>
  <c r="BA69" i="4" s="1"/>
  <c r="B69" i="4"/>
  <c r="BG68" i="4"/>
  <c r="BF68" i="4"/>
  <c r="BE68" i="4"/>
  <c r="BD68" i="4"/>
  <c r="BC68" i="4"/>
  <c r="BB68" i="4"/>
  <c r="AZ68" i="4"/>
  <c r="AY68" i="4"/>
  <c r="AX68" i="4"/>
  <c r="AW68" i="4"/>
  <c r="AV68" i="4"/>
  <c r="X68" i="4"/>
  <c r="V68" i="4"/>
  <c r="W68" i="4" s="1"/>
  <c r="T68" i="4"/>
  <c r="S68" i="4"/>
  <c r="F68" i="4"/>
  <c r="BA68" i="4" s="1"/>
  <c r="B68" i="4"/>
  <c r="BG67" i="4"/>
  <c r="BF67" i="4"/>
  <c r="BE67" i="4"/>
  <c r="BD67" i="4"/>
  <c r="BC67" i="4"/>
  <c r="BB67" i="4"/>
  <c r="AZ67" i="4"/>
  <c r="AY67" i="4"/>
  <c r="AX67" i="4"/>
  <c r="AW67" i="4"/>
  <c r="AV67" i="4"/>
  <c r="X67" i="4"/>
  <c r="V67" i="4"/>
  <c r="W67" i="4" s="1"/>
  <c r="T67" i="4"/>
  <c r="S67" i="4"/>
  <c r="F67" i="4"/>
  <c r="BA67" i="4" s="1"/>
  <c r="B67" i="4"/>
  <c r="BG66" i="4"/>
  <c r="BF66" i="4"/>
  <c r="BE66" i="4"/>
  <c r="BD66" i="4"/>
  <c r="BC66" i="4"/>
  <c r="BB66" i="4"/>
  <c r="AZ66" i="4"/>
  <c r="AY66" i="4"/>
  <c r="AX66" i="4"/>
  <c r="AW66" i="4"/>
  <c r="AV66" i="4"/>
  <c r="X66" i="4"/>
  <c r="V66" i="4"/>
  <c r="W66" i="4" s="1"/>
  <c r="T66" i="4"/>
  <c r="S66" i="4"/>
  <c r="F66" i="4"/>
  <c r="BA66" i="4" s="1"/>
  <c r="B66" i="4"/>
  <c r="BG65" i="4"/>
  <c r="BF65" i="4"/>
  <c r="BE65" i="4"/>
  <c r="BD65" i="4"/>
  <c r="BC65" i="4"/>
  <c r="BB65" i="4"/>
  <c r="AZ65" i="4"/>
  <c r="AY65" i="4"/>
  <c r="AX65" i="4"/>
  <c r="AW65" i="4"/>
  <c r="AV65" i="4"/>
  <c r="X65" i="4"/>
  <c r="V65" i="4"/>
  <c r="W65" i="4" s="1"/>
  <c r="T65" i="4"/>
  <c r="S65" i="4"/>
  <c r="F65" i="4"/>
  <c r="BA65" i="4" s="1"/>
  <c r="B65" i="4"/>
  <c r="BG64" i="4"/>
  <c r="BF64" i="4"/>
  <c r="BE64" i="4"/>
  <c r="BD64" i="4"/>
  <c r="BC64" i="4"/>
  <c r="BB64" i="4"/>
  <c r="AZ64" i="4"/>
  <c r="AY64" i="4"/>
  <c r="AX64" i="4"/>
  <c r="AW64" i="4"/>
  <c r="AV64" i="4"/>
  <c r="X64" i="4"/>
  <c r="V64" i="4"/>
  <c r="W64" i="4" s="1"/>
  <c r="T64" i="4"/>
  <c r="S64" i="4"/>
  <c r="F64" i="4"/>
  <c r="BA64" i="4" s="1"/>
  <c r="B64" i="4"/>
  <c r="BG63" i="4"/>
  <c r="BF63" i="4"/>
  <c r="BE63" i="4"/>
  <c r="BD63" i="4"/>
  <c r="BC63" i="4"/>
  <c r="BB63" i="4"/>
  <c r="AZ63" i="4"/>
  <c r="AY63" i="4"/>
  <c r="AX63" i="4"/>
  <c r="AW63" i="4"/>
  <c r="AV63" i="4"/>
  <c r="X63" i="4"/>
  <c r="V63" i="4"/>
  <c r="W63" i="4" s="1"/>
  <c r="T63" i="4"/>
  <c r="S63" i="4"/>
  <c r="F63" i="4"/>
  <c r="BA63" i="4" s="1"/>
  <c r="B63" i="4"/>
  <c r="BG62" i="4"/>
  <c r="BF62" i="4"/>
  <c r="BE62" i="4"/>
  <c r="BD62" i="4"/>
  <c r="BC62" i="4"/>
  <c r="BB62" i="4"/>
  <c r="AZ62" i="4"/>
  <c r="AY62" i="4"/>
  <c r="AX62" i="4"/>
  <c r="AW62" i="4"/>
  <c r="AV62" i="4"/>
  <c r="X62" i="4"/>
  <c r="V62" i="4"/>
  <c r="W62" i="4" s="1"/>
  <c r="T62" i="4"/>
  <c r="S62" i="4"/>
  <c r="F62" i="4"/>
  <c r="BA62" i="4" s="1"/>
  <c r="B62" i="4"/>
  <c r="BG61" i="4"/>
  <c r="BF61" i="4"/>
  <c r="BE61" i="4"/>
  <c r="BD61" i="4"/>
  <c r="BC61" i="4"/>
  <c r="BB61" i="4"/>
  <c r="AZ61" i="4"/>
  <c r="AY61" i="4"/>
  <c r="AX61" i="4"/>
  <c r="AW61" i="4"/>
  <c r="AV61" i="4"/>
  <c r="X61" i="4"/>
  <c r="V61" i="4"/>
  <c r="W61" i="4" s="1"/>
  <c r="T61" i="4"/>
  <c r="S61" i="4"/>
  <c r="F61" i="4"/>
  <c r="BA61" i="4" s="1"/>
  <c r="B61" i="4"/>
  <c r="BG60" i="4"/>
  <c r="BF60" i="4"/>
  <c r="BE60" i="4"/>
  <c r="BD60" i="4"/>
  <c r="BC60" i="4"/>
  <c r="BB60" i="4"/>
  <c r="AZ60" i="4"/>
  <c r="AY60" i="4"/>
  <c r="AX60" i="4"/>
  <c r="AW60" i="4"/>
  <c r="AV60" i="4"/>
  <c r="X60" i="4"/>
  <c r="V60" i="4"/>
  <c r="W60" i="4" s="1"/>
  <c r="T60" i="4"/>
  <c r="S60" i="4"/>
  <c r="F60" i="4"/>
  <c r="BA60" i="4" s="1"/>
  <c r="B60" i="4"/>
  <c r="BG59" i="4"/>
  <c r="BF59" i="4"/>
  <c r="BE59" i="4"/>
  <c r="BD59" i="4"/>
  <c r="BC59" i="4"/>
  <c r="BB59" i="4"/>
  <c r="AZ59" i="4"/>
  <c r="AY59" i="4"/>
  <c r="AX59" i="4"/>
  <c r="AW59" i="4"/>
  <c r="AV59" i="4"/>
  <c r="X59" i="4"/>
  <c r="V59" i="4"/>
  <c r="W59" i="4" s="1"/>
  <c r="T59" i="4"/>
  <c r="S59" i="4"/>
  <c r="F59" i="4"/>
  <c r="BA59" i="4" s="1"/>
  <c r="B59" i="4"/>
  <c r="BG58" i="4"/>
  <c r="BF58" i="4"/>
  <c r="BE58" i="4"/>
  <c r="BD58" i="4"/>
  <c r="BC58" i="4"/>
  <c r="BB58" i="4"/>
  <c r="AZ58" i="4"/>
  <c r="AY58" i="4"/>
  <c r="AX58" i="4"/>
  <c r="AW58" i="4"/>
  <c r="AV58" i="4"/>
  <c r="X58" i="4"/>
  <c r="V58" i="4"/>
  <c r="W58" i="4" s="1"/>
  <c r="T58" i="4"/>
  <c r="S58" i="4"/>
  <c r="F58" i="4"/>
  <c r="BA58" i="4" s="1"/>
  <c r="B58" i="4"/>
  <c r="BG57" i="4"/>
  <c r="BF57" i="4"/>
  <c r="BE57" i="4"/>
  <c r="BD57" i="4"/>
  <c r="BC57" i="4"/>
  <c r="BB57" i="4"/>
  <c r="AZ57" i="4"/>
  <c r="AY57" i="4"/>
  <c r="AX57" i="4"/>
  <c r="AW57" i="4"/>
  <c r="AV57" i="4"/>
  <c r="X57" i="4"/>
  <c r="V57" i="4"/>
  <c r="W57" i="4" s="1"/>
  <c r="T57" i="4"/>
  <c r="S57" i="4"/>
  <c r="F57" i="4"/>
  <c r="BA57" i="4" s="1"/>
  <c r="B57" i="4"/>
  <c r="BG56" i="4"/>
  <c r="BF56" i="4"/>
  <c r="BE56" i="4"/>
  <c r="BD56" i="4"/>
  <c r="BC56" i="4"/>
  <c r="BB56" i="4"/>
  <c r="AZ56" i="4"/>
  <c r="AY56" i="4"/>
  <c r="AX56" i="4"/>
  <c r="AW56" i="4"/>
  <c r="AV56" i="4"/>
  <c r="X56" i="4"/>
  <c r="V56" i="4"/>
  <c r="W56" i="4" s="1"/>
  <c r="T56" i="4"/>
  <c r="S56" i="4"/>
  <c r="F56" i="4"/>
  <c r="BA56" i="4" s="1"/>
  <c r="B56" i="4"/>
  <c r="BG55" i="4"/>
  <c r="BF55" i="4"/>
  <c r="BE55" i="4"/>
  <c r="BD55" i="4"/>
  <c r="BC55" i="4"/>
  <c r="BB55" i="4"/>
  <c r="AZ55" i="4"/>
  <c r="AY55" i="4"/>
  <c r="AX55" i="4"/>
  <c r="AW55" i="4"/>
  <c r="AV55" i="4"/>
  <c r="X55" i="4"/>
  <c r="V55" i="4"/>
  <c r="W55" i="4" s="1"/>
  <c r="T55" i="4"/>
  <c r="S55" i="4"/>
  <c r="F55" i="4"/>
  <c r="BA55" i="4" s="1"/>
  <c r="B55" i="4"/>
  <c r="BG54" i="4"/>
  <c r="BF54" i="4"/>
  <c r="BE54" i="4"/>
  <c r="BD54" i="4"/>
  <c r="BC54" i="4"/>
  <c r="BB54" i="4"/>
  <c r="AZ54" i="4"/>
  <c r="AY54" i="4"/>
  <c r="AX54" i="4"/>
  <c r="AW54" i="4"/>
  <c r="AV54" i="4"/>
  <c r="X54" i="4"/>
  <c r="V54" i="4"/>
  <c r="W54" i="4" s="1"/>
  <c r="T54" i="4"/>
  <c r="S54" i="4"/>
  <c r="F54" i="4"/>
  <c r="BA54" i="4" s="1"/>
  <c r="B54" i="4"/>
  <c r="BG53" i="4"/>
  <c r="BF53" i="4"/>
  <c r="BE53" i="4"/>
  <c r="BD53" i="4"/>
  <c r="BC53" i="4"/>
  <c r="BB53" i="4"/>
  <c r="AZ53" i="4"/>
  <c r="AY53" i="4"/>
  <c r="AX53" i="4"/>
  <c r="AW53" i="4"/>
  <c r="AV53" i="4"/>
  <c r="X53" i="4"/>
  <c r="V53" i="4"/>
  <c r="W53" i="4" s="1"/>
  <c r="T53" i="4"/>
  <c r="S53" i="4"/>
  <c r="F53" i="4"/>
  <c r="BA53" i="4" s="1"/>
  <c r="B53" i="4"/>
  <c r="BG52" i="4"/>
  <c r="BF52" i="4"/>
  <c r="BE52" i="4"/>
  <c r="BD52" i="4"/>
  <c r="BC52" i="4"/>
  <c r="BB52" i="4"/>
  <c r="AZ52" i="4"/>
  <c r="AY52" i="4"/>
  <c r="AX52" i="4"/>
  <c r="AW52" i="4"/>
  <c r="AV52" i="4"/>
  <c r="X52" i="4"/>
  <c r="V52" i="4"/>
  <c r="W52" i="4" s="1"/>
  <c r="T52" i="4"/>
  <c r="S52" i="4"/>
  <c r="F52" i="4"/>
  <c r="BA52" i="4" s="1"/>
  <c r="B52" i="4"/>
  <c r="BG51" i="4"/>
  <c r="BF51" i="4"/>
  <c r="BE51" i="4"/>
  <c r="BD51" i="4"/>
  <c r="BC51" i="4"/>
  <c r="BB51" i="4"/>
  <c r="AZ51" i="4"/>
  <c r="AY51" i="4"/>
  <c r="AX51" i="4"/>
  <c r="AW51" i="4"/>
  <c r="AV51" i="4"/>
  <c r="X51" i="4"/>
  <c r="V51" i="4"/>
  <c r="W51" i="4" s="1"/>
  <c r="T51" i="4"/>
  <c r="S51" i="4"/>
  <c r="F51" i="4"/>
  <c r="BA51" i="4" s="1"/>
  <c r="B51" i="4"/>
  <c r="BG50" i="4"/>
  <c r="BF50" i="4"/>
  <c r="BE50" i="4"/>
  <c r="BD50" i="4"/>
  <c r="BC50" i="4"/>
  <c r="BB50" i="4"/>
  <c r="AZ50" i="4"/>
  <c r="AY50" i="4"/>
  <c r="AX50" i="4"/>
  <c r="AW50" i="4"/>
  <c r="AV50" i="4"/>
  <c r="X50" i="4"/>
  <c r="V50" i="4"/>
  <c r="W50" i="4" s="1"/>
  <c r="T50" i="4"/>
  <c r="S50" i="4"/>
  <c r="F50" i="4"/>
  <c r="BA50" i="4" s="1"/>
  <c r="B50" i="4"/>
  <c r="BG49" i="4"/>
  <c r="BF49" i="4"/>
  <c r="BE49" i="4"/>
  <c r="BD49" i="4"/>
  <c r="BC49" i="4"/>
  <c r="BB49" i="4"/>
  <c r="AZ49" i="4"/>
  <c r="AY49" i="4"/>
  <c r="AX49" i="4"/>
  <c r="AW49" i="4"/>
  <c r="AV49" i="4"/>
  <c r="X49" i="4"/>
  <c r="V49" i="4"/>
  <c r="W49" i="4" s="1"/>
  <c r="T49" i="4"/>
  <c r="S49" i="4"/>
  <c r="F49" i="4"/>
  <c r="BA49" i="4" s="1"/>
  <c r="B49" i="4"/>
  <c r="BG48" i="4"/>
  <c r="BF48" i="4"/>
  <c r="BE48" i="4"/>
  <c r="BD48" i="4"/>
  <c r="BC48" i="4"/>
  <c r="BB48" i="4"/>
  <c r="AZ48" i="4"/>
  <c r="AY48" i="4"/>
  <c r="AX48" i="4"/>
  <c r="AW48" i="4"/>
  <c r="AV48" i="4"/>
  <c r="X48" i="4"/>
  <c r="V48" i="4"/>
  <c r="W48" i="4" s="1"/>
  <c r="T48" i="4"/>
  <c r="S48" i="4"/>
  <c r="F48" i="4"/>
  <c r="BA48" i="4" s="1"/>
  <c r="B48" i="4"/>
  <c r="BG47" i="4"/>
  <c r="BF47" i="4"/>
  <c r="BE47" i="4"/>
  <c r="BD47" i="4"/>
  <c r="BC47" i="4"/>
  <c r="BB47" i="4"/>
  <c r="AZ47" i="4"/>
  <c r="AY47" i="4"/>
  <c r="AX47" i="4"/>
  <c r="AW47" i="4"/>
  <c r="AV47" i="4"/>
  <c r="X47" i="4"/>
  <c r="V47" i="4"/>
  <c r="W47" i="4" s="1"/>
  <c r="T47" i="4"/>
  <c r="S47" i="4"/>
  <c r="F47" i="4"/>
  <c r="BA47" i="4" s="1"/>
  <c r="B47" i="4"/>
  <c r="BG46" i="4"/>
  <c r="BF46" i="4"/>
  <c r="BE46" i="4"/>
  <c r="BD46" i="4"/>
  <c r="BC46" i="4"/>
  <c r="BB46" i="4"/>
  <c r="AZ46" i="4"/>
  <c r="AY46" i="4"/>
  <c r="AX46" i="4"/>
  <c r="AW46" i="4"/>
  <c r="AV46" i="4"/>
  <c r="X46" i="4"/>
  <c r="V46" i="4"/>
  <c r="W46" i="4" s="1"/>
  <c r="T46" i="4"/>
  <c r="S46" i="4"/>
  <c r="F46" i="4"/>
  <c r="BA46" i="4" s="1"/>
  <c r="B46" i="4"/>
  <c r="BG45" i="4"/>
  <c r="BF45" i="4"/>
  <c r="BE45" i="4"/>
  <c r="BD45" i="4"/>
  <c r="BC45" i="4"/>
  <c r="BB45" i="4"/>
  <c r="AZ45" i="4"/>
  <c r="AY45" i="4"/>
  <c r="AX45" i="4"/>
  <c r="AW45" i="4"/>
  <c r="AV45" i="4"/>
  <c r="X45" i="4"/>
  <c r="V45" i="4"/>
  <c r="W45" i="4" s="1"/>
  <c r="T45" i="4"/>
  <c r="S45" i="4"/>
  <c r="F45" i="4"/>
  <c r="BA45" i="4" s="1"/>
  <c r="B45" i="4"/>
  <c r="BG44" i="4"/>
  <c r="BF44" i="4"/>
  <c r="BE44" i="4"/>
  <c r="BD44" i="4"/>
  <c r="BC44" i="4"/>
  <c r="BB44" i="4"/>
  <c r="AZ44" i="4"/>
  <c r="AY44" i="4"/>
  <c r="AX44" i="4"/>
  <c r="AW44" i="4"/>
  <c r="AV44" i="4"/>
  <c r="X44" i="4"/>
  <c r="V44" i="4"/>
  <c r="W44" i="4" s="1"/>
  <c r="T44" i="4"/>
  <c r="S44" i="4"/>
  <c r="F44" i="4"/>
  <c r="BA44" i="4" s="1"/>
  <c r="B44" i="4"/>
  <c r="BG43" i="4"/>
  <c r="BF43" i="4"/>
  <c r="BE43" i="4"/>
  <c r="BD43" i="4"/>
  <c r="BC43" i="4"/>
  <c r="BB43" i="4"/>
  <c r="AZ43" i="4"/>
  <c r="AY43" i="4"/>
  <c r="AX43" i="4"/>
  <c r="AW43" i="4"/>
  <c r="AV43" i="4"/>
  <c r="X43" i="4"/>
  <c r="V43" i="4"/>
  <c r="W43" i="4" s="1"/>
  <c r="T43" i="4"/>
  <c r="S43" i="4"/>
  <c r="F43" i="4"/>
  <c r="BA43" i="4" s="1"/>
  <c r="B43" i="4"/>
  <c r="BG42" i="4"/>
  <c r="BF42" i="4"/>
  <c r="BE42" i="4"/>
  <c r="BD42" i="4"/>
  <c r="BC42" i="4"/>
  <c r="BB42" i="4"/>
  <c r="AZ42" i="4"/>
  <c r="AY42" i="4"/>
  <c r="AX42" i="4"/>
  <c r="AW42" i="4"/>
  <c r="AV42" i="4"/>
  <c r="X42" i="4"/>
  <c r="V42" i="4"/>
  <c r="W42" i="4" s="1"/>
  <c r="T42" i="4"/>
  <c r="S42" i="4"/>
  <c r="F42" i="4"/>
  <c r="BA42" i="4" s="1"/>
  <c r="B42" i="4"/>
  <c r="BG41" i="4"/>
  <c r="BF41" i="4"/>
  <c r="BE41" i="4"/>
  <c r="BD41" i="4"/>
  <c r="BC41" i="4"/>
  <c r="BB41" i="4"/>
  <c r="AZ41" i="4"/>
  <c r="AY41" i="4"/>
  <c r="AX41" i="4"/>
  <c r="AW41" i="4"/>
  <c r="AV41" i="4"/>
  <c r="X41" i="4"/>
  <c r="V41" i="4"/>
  <c r="W41" i="4" s="1"/>
  <c r="T41" i="4"/>
  <c r="S41" i="4"/>
  <c r="F41" i="4"/>
  <c r="BA41" i="4" s="1"/>
  <c r="B41" i="4"/>
  <c r="BG40" i="4"/>
  <c r="BF40" i="4"/>
  <c r="BE40" i="4"/>
  <c r="BD40" i="4"/>
  <c r="BC40" i="4"/>
  <c r="BB40" i="4"/>
  <c r="AZ40" i="4"/>
  <c r="AY40" i="4"/>
  <c r="AX40" i="4"/>
  <c r="AW40" i="4"/>
  <c r="AV40" i="4"/>
  <c r="X40" i="4"/>
  <c r="V40" i="4"/>
  <c r="W40" i="4" s="1"/>
  <c r="T40" i="4"/>
  <c r="S40" i="4"/>
  <c r="F40" i="4"/>
  <c r="BA40" i="4" s="1"/>
  <c r="B40" i="4"/>
  <c r="BG39" i="4"/>
  <c r="BF39" i="4"/>
  <c r="BE39" i="4"/>
  <c r="BD39" i="4"/>
  <c r="BC39" i="4"/>
  <c r="BB39" i="4"/>
  <c r="AZ39" i="4"/>
  <c r="AY39" i="4"/>
  <c r="AX39" i="4"/>
  <c r="AW39" i="4"/>
  <c r="AV39" i="4"/>
  <c r="X39" i="4"/>
  <c r="V39" i="4"/>
  <c r="W39" i="4" s="1"/>
  <c r="T39" i="4"/>
  <c r="S39" i="4"/>
  <c r="F39" i="4"/>
  <c r="BA39" i="4" s="1"/>
  <c r="B39" i="4"/>
  <c r="BG38" i="4"/>
  <c r="BF38" i="4"/>
  <c r="BE38" i="4"/>
  <c r="BD38" i="4"/>
  <c r="BC38" i="4"/>
  <c r="BB38" i="4"/>
  <c r="AZ38" i="4"/>
  <c r="AY38" i="4"/>
  <c r="AX38" i="4"/>
  <c r="AW38" i="4"/>
  <c r="AV38" i="4"/>
  <c r="X38" i="4"/>
  <c r="V38" i="4"/>
  <c r="W38" i="4" s="1"/>
  <c r="T38" i="4"/>
  <c r="S38" i="4"/>
  <c r="F38" i="4"/>
  <c r="BA38" i="4" s="1"/>
  <c r="B38" i="4"/>
  <c r="BG37" i="4"/>
  <c r="BF37" i="4"/>
  <c r="BE37" i="4"/>
  <c r="BD37" i="4"/>
  <c r="BC37" i="4"/>
  <c r="BB37" i="4"/>
  <c r="AZ37" i="4"/>
  <c r="AY37" i="4"/>
  <c r="AX37" i="4"/>
  <c r="AW37" i="4"/>
  <c r="AV37" i="4"/>
  <c r="X37" i="4"/>
  <c r="V37" i="4"/>
  <c r="W37" i="4" s="1"/>
  <c r="T37" i="4"/>
  <c r="S37" i="4"/>
  <c r="F37" i="4"/>
  <c r="BA37" i="4" s="1"/>
  <c r="B37" i="4"/>
  <c r="BG36" i="4"/>
  <c r="BF36" i="4"/>
  <c r="BE36" i="4"/>
  <c r="BD36" i="4"/>
  <c r="BC36" i="4"/>
  <c r="BB36" i="4"/>
  <c r="AZ36" i="4"/>
  <c r="AY36" i="4"/>
  <c r="AX36" i="4"/>
  <c r="AW36" i="4"/>
  <c r="AV36" i="4"/>
  <c r="X36" i="4"/>
  <c r="V36" i="4"/>
  <c r="W36" i="4" s="1"/>
  <c r="T36" i="4"/>
  <c r="S36" i="4"/>
  <c r="F36" i="4"/>
  <c r="BA36" i="4" s="1"/>
  <c r="B36" i="4"/>
  <c r="BG35" i="4"/>
  <c r="BF35" i="4"/>
  <c r="BE35" i="4"/>
  <c r="BD35" i="4"/>
  <c r="BC35" i="4"/>
  <c r="BB35" i="4"/>
  <c r="AZ35" i="4"/>
  <c r="AY35" i="4"/>
  <c r="AX35" i="4"/>
  <c r="AW35" i="4"/>
  <c r="AV35" i="4"/>
  <c r="X35" i="4"/>
  <c r="V35" i="4"/>
  <c r="W35" i="4" s="1"/>
  <c r="T35" i="4"/>
  <c r="S35" i="4"/>
  <c r="F35" i="4"/>
  <c r="BA35" i="4" s="1"/>
  <c r="B35" i="4"/>
  <c r="BG34" i="4"/>
  <c r="BF34" i="4"/>
  <c r="BE34" i="4"/>
  <c r="BD34" i="4"/>
  <c r="BC34" i="4"/>
  <c r="BB34" i="4"/>
  <c r="AZ34" i="4"/>
  <c r="AY34" i="4"/>
  <c r="AX34" i="4"/>
  <c r="AW34" i="4"/>
  <c r="AV34" i="4"/>
  <c r="X34" i="4"/>
  <c r="V34" i="4"/>
  <c r="W34" i="4" s="1"/>
  <c r="T34" i="4"/>
  <c r="S34" i="4"/>
  <c r="F34" i="4"/>
  <c r="BA34" i="4" s="1"/>
  <c r="B34" i="4"/>
  <c r="BG33" i="4"/>
  <c r="BF33" i="4"/>
  <c r="BE33" i="4"/>
  <c r="BD33" i="4"/>
  <c r="BC33" i="4"/>
  <c r="BB33" i="4"/>
  <c r="AZ33" i="4"/>
  <c r="AY33" i="4"/>
  <c r="AX33" i="4"/>
  <c r="AW33" i="4"/>
  <c r="AV33" i="4"/>
  <c r="X33" i="4"/>
  <c r="V33" i="4"/>
  <c r="W33" i="4" s="1"/>
  <c r="T33" i="4"/>
  <c r="S33" i="4"/>
  <c r="F33" i="4"/>
  <c r="BA33" i="4" s="1"/>
  <c r="B33" i="4"/>
  <c r="BG32" i="4"/>
  <c r="BF32" i="4"/>
  <c r="BE32" i="4"/>
  <c r="BD32" i="4"/>
  <c r="BC32" i="4"/>
  <c r="BB32" i="4"/>
  <c r="AZ32" i="4"/>
  <c r="AY32" i="4"/>
  <c r="AX32" i="4"/>
  <c r="AW32" i="4"/>
  <c r="AV32" i="4"/>
  <c r="X32" i="4"/>
  <c r="V32" i="4"/>
  <c r="W32" i="4" s="1"/>
  <c r="T32" i="4"/>
  <c r="S32" i="4"/>
  <c r="F32" i="4"/>
  <c r="BA32" i="4" s="1"/>
  <c r="B32" i="4"/>
  <c r="BG31" i="4"/>
  <c r="BF31" i="4"/>
  <c r="BE31" i="4"/>
  <c r="BD31" i="4"/>
  <c r="BC31" i="4"/>
  <c r="BB31" i="4"/>
  <c r="BA31" i="4"/>
  <c r="AZ31" i="4"/>
  <c r="AY31" i="4"/>
  <c r="AX31" i="4"/>
  <c r="AW31" i="4"/>
  <c r="AV31" i="4"/>
  <c r="X31" i="4"/>
  <c r="V31" i="4"/>
  <c r="W31" i="4" s="1"/>
  <c r="T31" i="4"/>
  <c r="S31" i="4"/>
  <c r="F31" i="4"/>
  <c r="B31" i="4"/>
  <c r="BG30" i="4"/>
  <c r="BF30" i="4"/>
  <c r="BE30" i="4"/>
  <c r="BD30" i="4"/>
  <c r="BC30" i="4"/>
  <c r="BB30" i="4"/>
  <c r="AZ30" i="4"/>
  <c r="AY30" i="4"/>
  <c r="AX30" i="4"/>
  <c r="AW30" i="4"/>
  <c r="AV30" i="4"/>
  <c r="X30" i="4"/>
  <c r="V30" i="4"/>
  <c r="W30" i="4" s="1"/>
  <c r="T30" i="4"/>
  <c r="S30" i="4"/>
  <c r="F30" i="4"/>
  <c r="BA30" i="4" s="1"/>
  <c r="B30" i="4"/>
  <c r="BG29" i="4"/>
  <c r="BF29" i="4"/>
  <c r="BE29" i="4"/>
  <c r="BD29" i="4"/>
  <c r="BC29" i="4"/>
  <c r="BB29" i="4"/>
  <c r="BA29" i="4"/>
  <c r="AZ29" i="4"/>
  <c r="AY29" i="4"/>
  <c r="AX29" i="4"/>
  <c r="AW29" i="4"/>
  <c r="AV29" i="4"/>
  <c r="X29" i="4"/>
  <c r="V29" i="4"/>
  <c r="W29" i="4" s="1"/>
  <c r="T29" i="4"/>
  <c r="S29" i="4"/>
  <c r="F29" i="4"/>
  <c r="B29" i="4"/>
  <c r="BG28" i="4"/>
  <c r="BF28" i="4"/>
  <c r="BE28" i="4"/>
  <c r="BD28" i="4"/>
  <c r="BC28" i="4"/>
  <c r="BB28" i="4"/>
  <c r="AZ28" i="4"/>
  <c r="AY28" i="4"/>
  <c r="AX28" i="4"/>
  <c r="AW28" i="4"/>
  <c r="AV28" i="4"/>
  <c r="X28" i="4"/>
  <c r="V28" i="4"/>
  <c r="W28" i="4" s="1"/>
  <c r="T28" i="4"/>
  <c r="S28" i="4"/>
  <c r="F28" i="4"/>
  <c r="BA28" i="4" s="1"/>
  <c r="B28" i="4"/>
  <c r="BG27" i="4"/>
  <c r="BF27" i="4"/>
  <c r="BE27" i="4"/>
  <c r="BD27" i="4"/>
  <c r="BC27" i="4"/>
  <c r="BB27" i="4"/>
  <c r="AZ27" i="4"/>
  <c r="AY27" i="4"/>
  <c r="AX27" i="4"/>
  <c r="AW27" i="4"/>
  <c r="AV27" i="4"/>
  <c r="X27" i="4"/>
  <c r="V27" i="4"/>
  <c r="W27" i="4" s="1"/>
  <c r="T27" i="4"/>
  <c r="S27" i="4"/>
  <c r="F27" i="4"/>
  <c r="BA27" i="4" s="1"/>
  <c r="B27" i="4"/>
  <c r="BG26" i="4"/>
  <c r="BF26" i="4"/>
  <c r="BE26" i="4"/>
  <c r="BD26" i="4"/>
  <c r="BC26" i="4"/>
  <c r="BB26" i="4"/>
  <c r="AZ26" i="4"/>
  <c r="AY26" i="4"/>
  <c r="AX26" i="4"/>
  <c r="AW26" i="4"/>
  <c r="AV26" i="4"/>
  <c r="X26" i="4"/>
  <c r="V26" i="4"/>
  <c r="W26" i="4" s="1"/>
  <c r="T26" i="4"/>
  <c r="S26" i="4"/>
  <c r="F26" i="4"/>
  <c r="BA26" i="4" s="1"/>
  <c r="B26" i="4"/>
  <c r="BG25" i="4"/>
  <c r="BF25" i="4"/>
  <c r="BE25" i="4"/>
  <c r="BD25" i="4"/>
  <c r="BC25" i="4"/>
  <c r="BB25" i="4"/>
  <c r="AZ25" i="4"/>
  <c r="AY25" i="4"/>
  <c r="AX25" i="4"/>
  <c r="AW25" i="4"/>
  <c r="AV25" i="4"/>
  <c r="X25" i="4"/>
  <c r="V25" i="4"/>
  <c r="W25" i="4" s="1"/>
  <c r="T25" i="4"/>
  <c r="S25" i="4"/>
  <c r="F25" i="4"/>
  <c r="BA25" i="4" s="1"/>
  <c r="B25" i="4"/>
  <c r="BG24" i="4"/>
  <c r="BF24" i="4"/>
  <c r="BE24" i="4"/>
  <c r="BD24" i="4"/>
  <c r="BC24" i="4"/>
  <c r="BB24" i="4"/>
  <c r="AZ24" i="4"/>
  <c r="AY24" i="4"/>
  <c r="AX24" i="4"/>
  <c r="AW24" i="4"/>
  <c r="AV24" i="4"/>
  <c r="X24" i="4"/>
  <c r="V24" i="4"/>
  <c r="W24" i="4" s="1"/>
  <c r="T24" i="4"/>
  <c r="S24" i="4"/>
  <c r="F24" i="4"/>
  <c r="BA24" i="4" s="1"/>
  <c r="B24" i="4"/>
  <c r="BG23" i="4"/>
  <c r="BF23" i="4"/>
  <c r="BE23" i="4"/>
  <c r="BD23" i="4"/>
  <c r="BC23" i="4"/>
  <c r="BB23" i="4"/>
  <c r="AZ23" i="4"/>
  <c r="AY23" i="4"/>
  <c r="AX23" i="4"/>
  <c r="AW23" i="4"/>
  <c r="AV23" i="4"/>
  <c r="X23" i="4"/>
  <c r="V23" i="4"/>
  <c r="W23" i="4" s="1"/>
  <c r="T23" i="4"/>
  <c r="S23" i="4"/>
  <c r="F23" i="4"/>
  <c r="BA23" i="4" s="1"/>
  <c r="B23" i="4"/>
  <c r="BG22" i="4"/>
  <c r="BF22" i="4"/>
  <c r="BE22" i="4"/>
  <c r="BD22" i="4"/>
  <c r="BC22" i="4"/>
  <c r="BB22" i="4"/>
  <c r="AZ22" i="4"/>
  <c r="AY22" i="4"/>
  <c r="AX22" i="4"/>
  <c r="AW22" i="4"/>
  <c r="AV22" i="4"/>
  <c r="X22" i="4"/>
  <c r="V22" i="4"/>
  <c r="W22" i="4" s="1"/>
  <c r="T22" i="4"/>
  <c r="S22" i="4"/>
  <c r="F22" i="4"/>
  <c r="BA22" i="4" s="1"/>
  <c r="B22" i="4"/>
  <c r="BG21" i="4"/>
  <c r="BF21" i="4"/>
  <c r="BE21" i="4"/>
  <c r="BD21" i="4"/>
  <c r="BC21" i="4"/>
  <c r="BB21" i="4"/>
  <c r="AZ21" i="4"/>
  <c r="AY21" i="4"/>
  <c r="AX21" i="4"/>
  <c r="AW21" i="4"/>
  <c r="AV21" i="4"/>
  <c r="X21" i="4"/>
  <c r="V21" i="4"/>
  <c r="W21" i="4" s="1"/>
  <c r="T21" i="4"/>
  <c r="S21" i="4"/>
  <c r="F21" i="4"/>
  <c r="BA21" i="4" s="1"/>
  <c r="B21" i="4"/>
  <c r="BG20" i="4"/>
  <c r="BF20" i="4"/>
  <c r="BE20" i="4"/>
  <c r="BD20" i="4"/>
  <c r="BC20" i="4"/>
  <c r="BB20" i="4"/>
  <c r="AZ20" i="4"/>
  <c r="AY20" i="4"/>
  <c r="AX20" i="4"/>
  <c r="AW20" i="4"/>
  <c r="AV20" i="4"/>
  <c r="X20" i="4"/>
  <c r="V20" i="4"/>
  <c r="W20" i="4" s="1"/>
  <c r="T20" i="4"/>
  <c r="S20" i="4"/>
  <c r="F20" i="4"/>
  <c r="BA20" i="4" s="1"/>
  <c r="B20" i="4"/>
  <c r="BG19" i="4"/>
  <c r="BF19" i="4"/>
  <c r="BE19" i="4"/>
  <c r="BD19" i="4"/>
  <c r="BC19" i="4"/>
  <c r="BB19" i="4"/>
  <c r="AZ19" i="4"/>
  <c r="AY19" i="4"/>
  <c r="AX19" i="4"/>
  <c r="AW19" i="4"/>
  <c r="AV19" i="4"/>
  <c r="X19" i="4"/>
  <c r="V19" i="4"/>
  <c r="W19" i="4" s="1"/>
  <c r="T19" i="4"/>
  <c r="S19" i="4"/>
  <c r="F19" i="4"/>
  <c r="BA19" i="4" s="1"/>
  <c r="B19" i="4"/>
  <c r="BG18" i="4"/>
  <c r="BF18" i="4"/>
  <c r="BE18" i="4"/>
  <c r="BD18" i="4"/>
  <c r="BC18" i="4"/>
  <c r="BB18" i="4"/>
  <c r="AZ18" i="4"/>
  <c r="AY18" i="4"/>
  <c r="AX18" i="4"/>
  <c r="AW18" i="4"/>
  <c r="AV18" i="4"/>
  <c r="X18" i="4"/>
  <c r="V18" i="4"/>
  <c r="W18" i="4" s="1"/>
  <c r="T18" i="4"/>
  <c r="S18" i="4"/>
  <c r="F18" i="4"/>
  <c r="BA18" i="4" s="1"/>
  <c r="B18" i="4"/>
  <c r="BG17" i="4"/>
  <c r="BF17" i="4"/>
  <c r="BE17" i="4"/>
  <c r="BD17" i="4"/>
  <c r="BC17" i="4"/>
  <c r="BB17" i="4"/>
  <c r="AZ17" i="4"/>
  <c r="AY17" i="4"/>
  <c r="AX17" i="4"/>
  <c r="AW17" i="4"/>
  <c r="AV17" i="4"/>
  <c r="X17" i="4"/>
  <c r="V17" i="4"/>
  <c r="W17" i="4" s="1"/>
  <c r="T17" i="4"/>
  <c r="S17" i="4"/>
  <c r="F17" i="4"/>
  <c r="BA17" i="4" s="1"/>
  <c r="B17" i="4"/>
  <c r="T16" i="4"/>
  <c r="S16" i="4"/>
  <c r="T15" i="4"/>
  <c r="S15" i="4"/>
  <c r="T14" i="4"/>
  <c r="S14" i="4"/>
  <c r="T13" i="4"/>
  <c r="S13" i="4"/>
  <c r="T12" i="4"/>
  <c r="S12" i="4"/>
  <c r="T11" i="4"/>
  <c r="S11" i="4"/>
  <c r="T10" i="4"/>
  <c r="S10" i="4"/>
  <c r="K10" i="4"/>
  <c r="H10" i="4"/>
  <c r="G10" i="4"/>
  <c r="T9" i="4"/>
  <c r="S9" i="4"/>
  <c r="I9" i="4"/>
  <c r="H9" i="4"/>
  <c r="G9" i="4"/>
  <c r="T8" i="4"/>
  <c r="S8" i="4"/>
  <c r="K8" i="4"/>
  <c r="I8" i="4"/>
  <c r="H8" i="4"/>
  <c r="G8" i="4"/>
  <c r="F8" i="4"/>
  <c r="T7" i="4"/>
  <c r="S7" i="4"/>
  <c r="T6" i="4"/>
  <c r="S6" i="4"/>
  <c r="T5" i="4"/>
  <c r="S5" i="4"/>
  <c r="T4" i="4"/>
  <c r="S4" i="4"/>
  <c r="T3" i="4"/>
  <c r="S3" i="4"/>
  <c r="D2" i="4"/>
  <c r="L6" i="4" s="1"/>
  <c r="V43" i="5" l="1"/>
  <c r="U43" i="5"/>
  <c r="W43" i="5" s="1"/>
  <c r="V58" i="5"/>
  <c r="U58" i="5"/>
  <c r="W58" i="5" s="1"/>
  <c r="V99" i="5"/>
  <c r="U99" i="5"/>
  <c r="W99" i="5" s="1"/>
  <c r="V116" i="5"/>
  <c r="U116" i="5"/>
  <c r="W116" i="5" s="1"/>
  <c r="V125" i="5"/>
  <c r="U125" i="5"/>
  <c r="W125" i="5" s="1"/>
  <c r="V133" i="5"/>
  <c r="U133" i="5"/>
  <c r="W133" i="5" s="1"/>
  <c r="V149" i="5"/>
  <c r="U149" i="5"/>
  <c r="W149" i="5" s="1"/>
  <c r="V157" i="5"/>
  <c r="U157" i="5"/>
  <c r="W157" i="5" s="1"/>
  <c r="V165" i="5"/>
  <c r="U165" i="5"/>
  <c r="W165" i="5" s="1"/>
  <c r="U10" i="5"/>
  <c r="W10" i="5" s="1"/>
  <c r="U14" i="5"/>
  <c r="W14" i="5" s="1"/>
  <c r="U18" i="5"/>
  <c r="W18" i="5" s="1"/>
  <c r="U21" i="5"/>
  <c r="W21" i="5" s="1"/>
  <c r="V25" i="5"/>
  <c r="V88" i="5" s="1"/>
  <c r="U25" i="5"/>
  <c r="W25" i="5" s="1"/>
  <c r="U32" i="5"/>
  <c r="W32" i="5" s="1"/>
  <c r="V83" i="5"/>
  <c r="U83" i="5"/>
  <c r="U85" i="5"/>
  <c r="W85" i="5" s="1"/>
  <c r="U92" i="5"/>
  <c r="V92" i="5"/>
  <c r="V118" i="5"/>
  <c r="U118" i="5"/>
  <c r="W118" i="5" s="1"/>
  <c r="V131" i="5"/>
  <c r="U131" i="5"/>
  <c r="W131" i="5" s="1"/>
  <c r="V139" i="5"/>
  <c r="U139" i="5"/>
  <c r="W139" i="5" s="1"/>
  <c r="V155" i="5"/>
  <c r="U155" i="5"/>
  <c r="W155" i="5" s="1"/>
  <c r="U11" i="5"/>
  <c r="W11" i="5" s="1"/>
  <c r="U15" i="5"/>
  <c r="W15" i="5" s="1"/>
  <c r="U19" i="5"/>
  <c r="W19" i="5" s="1"/>
  <c r="U28" i="5"/>
  <c r="W28" i="5" s="1"/>
  <c r="V37" i="5"/>
  <c r="U37" i="5"/>
  <c r="W37" i="5" s="1"/>
  <c r="V39" i="5"/>
  <c r="U39" i="5"/>
  <c r="W39" i="5" s="1"/>
  <c r="V49" i="5"/>
  <c r="U49" i="5"/>
  <c r="W49" i="5" s="1"/>
  <c r="V54" i="5"/>
  <c r="U54" i="5"/>
  <c r="W54" i="5" s="1"/>
  <c r="U57" i="5"/>
  <c r="W57" i="5" s="1"/>
  <c r="U69" i="5"/>
  <c r="W69" i="5" s="1"/>
  <c r="U74" i="5"/>
  <c r="W74" i="5" s="1"/>
  <c r="U91" i="5"/>
  <c r="W91" i="5" s="1"/>
  <c r="U95" i="5"/>
  <c r="W95" i="5" s="1"/>
  <c r="U101" i="5"/>
  <c r="W101" i="5" s="1"/>
  <c r="V107" i="5"/>
  <c r="U107" i="5"/>
  <c r="W107" i="5" s="1"/>
  <c r="V115" i="5"/>
  <c r="U115" i="5"/>
  <c r="W115" i="5" s="1"/>
  <c r="V121" i="5"/>
  <c r="U121" i="5"/>
  <c r="W121" i="5" s="1"/>
  <c r="V129" i="5"/>
  <c r="U129" i="5"/>
  <c r="W129" i="5" s="1"/>
  <c r="V137" i="5"/>
  <c r="U137" i="5"/>
  <c r="W137" i="5" s="1"/>
  <c r="V145" i="5"/>
  <c r="U145" i="5"/>
  <c r="W145" i="5" s="1"/>
  <c r="V153" i="5"/>
  <c r="U153" i="5"/>
  <c r="W153" i="5" s="1"/>
  <c r="V161" i="5"/>
  <c r="U161" i="5"/>
  <c r="W161" i="5" s="1"/>
  <c r="V169" i="5"/>
  <c r="U169" i="5"/>
  <c r="W169" i="5" s="1"/>
  <c r="V29" i="5"/>
  <c r="U29" i="5"/>
  <c r="W29" i="5" s="1"/>
  <c r="V38" i="5"/>
  <c r="U38" i="5"/>
  <c r="W38" i="5" s="1"/>
  <c r="V50" i="5"/>
  <c r="U50" i="5"/>
  <c r="W50" i="5" s="1"/>
  <c r="V141" i="5"/>
  <c r="U141" i="5"/>
  <c r="W141" i="5" s="1"/>
  <c r="U45" i="5"/>
  <c r="W45" i="5" s="1"/>
  <c r="U110" i="5"/>
  <c r="W110" i="5" s="1"/>
  <c r="V123" i="5"/>
  <c r="V171" i="5" s="1"/>
  <c r="U123" i="5"/>
  <c r="V147" i="5"/>
  <c r="U147" i="5"/>
  <c r="V163" i="5"/>
  <c r="U163" i="5"/>
  <c r="U24" i="5"/>
  <c r="W24" i="5" s="1"/>
  <c r="V33" i="5"/>
  <c r="U33" i="5"/>
  <c r="W33" i="5" s="1"/>
  <c r="V34" i="5"/>
  <c r="U34" i="5"/>
  <c r="W34" i="5" s="1"/>
  <c r="W40" i="5"/>
  <c r="V41" i="5"/>
  <c r="U41" i="5"/>
  <c r="V46" i="5"/>
  <c r="U46" i="5"/>
  <c r="U62" i="5"/>
  <c r="W62" i="5" s="1"/>
  <c r="U71" i="5"/>
  <c r="W71" i="5" s="1"/>
  <c r="W79" i="5"/>
  <c r="V84" i="5"/>
  <c r="U84" i="5"/>
  <c r="W84" i="5" s="1"/>
  <c r="V113" i="5"/>
  <c r="U113" i="5"/>
  <c r="W113" i="5" s="1"/>
  <c r="V127" i="5"/>
  <c r="U127" i="5"/>
  <c r="W127" i="5" s="1"/>
  <c r="V135" i="5"/>
  <c r="U135" i="5"/>
  <c r="W135" i="5" s="1"/>
  <c r="V143" i="5"/>
  <c r="U143" i="5"/>
  <c r="W143" i="5" s="1"/>
  <c r="V151" i="5"/>
  <c r="U151" i="5"/>
  <c r="W151" i="5" s="1"/>
  <c r="V159" i="5"/>
  <c r="U159" i="5"/>
  <c r="W159" i="5" s="1"/>
  <c r="V167" i="5"/>
  <c r="U167" i="5"/>
  <c r="W167" i="5" s="1"/>
  <c r="V120" i="5"/>
  <c r="U120" i="5"/>
  <c r="W120" i="5" s="1"/>
  <c r="V122" i="5"/>
  <c r="U122" i="5"/>
  <c r="W122" i="5" s="1"/>
  <c r="V124" i="5"/>
  <c r="U124" i="5"/>
  <c r="W124" i="5" s="1"/>
  <c r="V126" i="5"/>
  <c r="U126" i="5"/>
  <c r="W126" i="5" s="1"/>
  <c r="V128" i="5"/>
  <c r="U128" i="5"/>
  <c r="W128" i="5" s="1"/>
  <c r="V130" i="5"/>
  <c r="U130" i="5"/>
  <c r="W130" i="5" s="1"/>
  <c r="V132" i="5"/>
  <c r="U132" i="5"/>
  <c r="W132" i="5" s="1"/>
  <c r="V134" i="5"/>
  <c r="U134" i="5"/>
  <c r="W134" i="5" s="1"/>
  <c r="V136" i="5"/>
  <c r="U136" i="5"/>
  <c r="W136" i="5" s="1"/>
  <c r="V138" i="5"/>
  <c r="U138" i="5"/>
  <c r="W138" i="5" s="1"/>
  <c r="V140" i="5"/>
  <c r="U140" i="5"/>
  <c r="W140" i="5" s="1"/>
  <c r="V142" i="5"/>
  <c r="U142" i="5"/>
  <c r="W142" i="5" s="1"/>
  <c r="V144" i="5"/>
  <c r="U144" i="5"/>
  <c r="W144" i="5" s="1"/>
  <c r="V146" i="5"/>
  <c r="U146" i="5"/>
  <c r="W146" i="5" s="1"/>
  <c r="V148" i="5"/>
  <c r="U148" i="5"/>
  <c r="W148" i="5" s="1"/>
  <c r="V150" i="5"/>
  <c r="U150" i="5"/>
  <c r="W150" i="5" s="1"/>
  <c r="V152" i="5"/>
  <c r="U152" i="5"/>
  <c r="W152" i="5" s="1"/>
  <c r="V154" i="5"/>
  <c r="U154" i="5"/>
  <c r="W154" i="5" s="1"/>
  <c r="V156" i="5"/>
  <c r="U156" i="5"/>
  <c r="W156" i="5" s="1"/>
  <c r="V158" i="5"/>
  <c r="U158" i="5"/>
  <c r="W158" i="5" s="1"/>
  <c r="V160" i="5"/>
  <c r="U160" i="5"/>
  <c r="W160" i="5" s="1"/>
  <c r="V162" i="5"/>
  <c r="U162" i="5"/>
  <c r="W162" i="5" s="1"/>
  <c r="V164" i="5"/>
  <c r="U164" i="5"/>
  <c r="W164" i="5" s="1"/>
  <c r="V166" i="5"/>
  <c r="U166" i="5"/>
  <c r="W166" i="5" s="1"/>
  <c r="V168" i="5"/>
  <c r="U168" i="5"/>
  <c r="W168" i="5" s="1"/>
  <c r="V170" i="5"/>
  <c r="U170" i="5"/>
  <c r="W170" i="5" s="1"/>
  <c r="W82" i="5"/>
  <c r="U98" i="5"/>
  <c r="W98" i="5" s="1"/>
  <c r="U105" i="5"/>
  <c r="W105" i="5" s="1"/>
  <c r="W111" i="5"/>
  <c r="J183" i="4"/>
  <c r="J179" i="4"/>
  <c r="J175" i="4"/>
  <c r="J171" i="4"/>
  <c r="J167" i="4"/>
  <c r="J163" i="4"/>
  <c r="J159" i="4"/>
  <c r="J155" i="4"/>
  <c r="J151" i="4"/>
  <c r="J147" i="4"/>
  <c r="J143" i="4"/>
  <c r="J138" i="4"/>
  <c r="J182" i="4"/>
  <c r="J178" i="4"/>
  <c r="J174" i="4"/>
  <c r="J170" i="4"/>
  <c r="J166" i="4"/>
  <c r="J162" i="4"/>
  <c r="J158" i="4"/>
  <c r="J154" i="4"/>
  <c r="J150" i="4"/>
  <c r="J146" i="4"/>
  <c r="J142" i="4"/>
  <c r="J139" i="4"/>
  <c r="J181" i="4"/>
  <c r="J177" i="4"/>
  <c r="J173" i="4"/>
  <c r="J169" i="4"/>
  <c r="J165" i="4"/>
  <c r="J161" i="4"/>
  <c r="J157" i="4"/>
  <c r="J153" i="4"/>
  <c r="J149" i="4"/>
  <c r="J145" i="4"/>
  <c r="J140" i="4"/>
  <c r="J136" i="4"/>
  <c r="J135" i="4"/>
  <c r="J134" i="4"/>
  <c r="J133" i="4"/>
  <c r="J132" i="4"/>
  <c r="J131" i="4"/>
  <c r="J130" i="4"/>
  <c r="J129" i="4"/>
  <c r="J128" i="4"/>
  <c r="J127" i="4"/>
  <c r="J126" i="4"/>
  <c r="J125" i="4"/>
  <c r="J124" i="4"/>
  <c r="J123" i="4"/>
  <c r="J122" i="4"/>
  <c r="J121" i="4"/>
  <c r="J120" i="4"/>
  <c r="J119" i="4"/>
  <c r="J118" i="4"/>
  <c r="J117" i="4"/>
  <c r="J116" i="4"/>
  <c r="J115" i="4"/>
  <c r="J114" i="4"/>
  <c r="J113" i="4"/>
  <c r="J112" i="4"/>
  <c r="J111" i="4"/>
  <c r="J110" i="4"/>
  <c r="J109" i="4"/>
  <c r="J108" i="4"/>
  <c r="J107" i="4"/>
  <c r="J106" i="4"/>
  <c r="J105" i="4"/>
  <c r="J104" i="4"/>
  <c r="J180" i="4"/>
  <c r="J164" i="4"/>
  <c r="J148" i="4"/>
  <c r="J95" i="4"/>
  <c r="J94" i="4"/>
  <c r="J93" i="4"/>
  <c r="J92" i="4"/>
  <c r="J91" i="4"/>
  <c r="J90" i="4"/>
  <c r="J89" i="4"/>
  <c r="J88" i="4"/>
  <c r="J87" i="4"/>
  <c r="J86" i="4"/>
  <c r="J85" i="4"/>
  <c r="J84" i="4"/>
  <c r="J83" i="4"/>
  <c r="J82" i="4"/>
  <c r="J81" i="4"/>
  <c r="J80" i="4"/>
  <c r="J79" i="4"/>
  <c r="J78" i="4"/>
  <c r="J77" i="4"/>
  <c r="J76" i="4"/>
  <c r="J75" i="4"/>
  <c r="J74" i="4"/>
  <c r="J73" i="4"/>
  <c r="J72" i="4"/>
  <c r="J71" i="4"/>
  <c r="J70" i="4"/>
  <c r="J69" i="4"/>
  <c r="J68" i="4"/>
  <c r="J67" i="4"/>
  <c r="J66" i="4"/>
  <c r="J65" i="4"/>
  <c r="J64" i="4"/>
  <c r="J63" i="4"/>
  <c r="J62" i="4"/>
  <c r="J61" i="4"/>
  <c r="J60" i="4"/>
  <c r="J59" i="4"/>
  <c r="J58" i="4"/>
  <c r="J57" i="4"/>
  <c r="J56" i="4"/>
  <c r="J55" i="4"/>
  <c r="J54" i="4"/>
  <c r="J53" i="4"/>
  <c r="J52" i="4"/>
  <c r="J51" i="4"/>
  <c r="J50" i="4"/>
  <c r="J49" i="4"/>
  <c r="J48" i="4"/>
  <c r="J47" i="4"/>
  <c r="J46" i="4"/>
  <c r="J45" i="4"/>
  <c r="J44" i="4"/>
  <c r="J43" i="4"/>
  <c r="J42" i="4"/>
  <c r="J41" i="4"/>
  <c r="J40" i="4"/>
  <c r="J39" i="4"/>
  <c r="J38" i="4"/>
  <c r="J37" i="4"/>
  <c r="J36" i="4"/>
  <c r="J35" i="4"/>
  <c r="J34" i="4"/>
  <c r="J33" i="4"/>
  <c r="J32" i="4"/>
  <c r="J31" i="4"/>
  <c r="J30" i="4"/>
  <c r="J29" i="4"/>
  <c r="J28" i="4"/>
  <c r="J176" i="4"/>
  <c r="J160" i="4"/>
  <c r="J144" i="4"/>
  <c r="J137" i="4"/>
  <c r="J96" i="4"/>
  <c r="J172" i="4"/>
  <c r="J156" i="4"/>
  <c r="J168" i="4"/>
  <c r="J152" i="4"/>
  <c r="J141" i="4"/>
  <c r="J17" i="4"/>
  <c r="J18" i="4"/>
  <c r="J19" i="4"/>
  <c r="J20" i="4"/>
  <c r="J21" i="4"/>
  <c r="J22" i="4"/>
  <c r="J23" i="4"/>
  <c r="J24" i="4"/>
  <c r="J25" i="4"/>
  <c r="J26" i="4"/>
  <c r="J27" i="4"/>
  <c r="AV140" i="4"/>
  <c r="AW140" i="4"/>
  <c r="AW151" i="4"/>
  <c r="AV151" i="4"/>
  <c r="AW167" i="4"/>
  <c r="AV167" i="4"/>
  <c r="AW183" i="4"/>
  <c r="AV183" i="4"/>
  <c r="AW155" i="4"/>
  <c r="AV155" i="4"/>
  <c r="AW171" i="4"/>
  <c r="AV171" i="4"/>
  <c r="AV136" i="4"/>
  <c r="AW136" i="4"/>
  <c r="AW143" i="4"/>
  <c r="AV143" i="4"/>
  <c r="AW159" i="4"/>
  <c r="AV159" i="4"/>
  <c r="AW175" i="4"/>
  <c r="AV175" i="4"/>
  <c r="AW147" i="4"/>
  <c r="AV147" i="4"/>
  <c r="AW163" i="4"/>
  <c r="AV163" i="4"/>
  <c r="AW179" i="4"/>
  <c r="AV179" i="4"/>
  <c r="AW138" i="4"/>
  <c r="AW144" i="4"/>
  <c r="AV144" i="4"/>
  <c r="AW148" i="4"/>
  <c r="AV148" i="4"/>
  <c r="AW152" i="4"/>
  <c r="AV152" i="4"/>
  <c r="AW156" i="4"/>
  <c r="AV156" i="4"/>
  <c r="AW160" i="4"/>
  <c r="AV160" i="4"/>
  <c r="AW164" i="4"/>
  <c r="AV164" i="4"/>
  <c r="AW168" i="4"/>
  <c r="AV168" i="4"/>
  <c r="AW172" i="4"/>
  <c r="AV172" i="4"/>
  <c r="AW176" i="4"/>
  <c r="AV176" i="4"/>
  <c r="AW180" i="4"/>
  <c r="AV180" i="4"/>
  <c r="AW137" i="4"/>
  <c r="AW145" i="4"/>
  <c r="AV145" i="4"/>
  <c r="AW149" i="4"/>
  <c r="AV149" i="4"/>
  <c r="AW153" i="4"/>
  <c r="AV153" i="4"/>
  <c r="AW157" i="4"/>
  <c r="AV157" i="4"/>
  <c r="AW161" i="4"/>
  <c r="AV161" i="4"/>
  <c r="AW165" i="4"/>
  <c r="AV165" i="4"/>
  <c r="AW169" i="4"/>
  <c r="AV169" i="4"/>
  <c r="AW173" i="4"/>
  <c r="AV173" i="4"/>
  <c r="AW177" i="4"/>
  <c r="AV177" i="4"/>
  <c r="AW181" i="4"/>
  <c r="AV181" i="4"/>
  <c r="AW142" i="4"/>
  <c r="AV142" i="4"/>
  <c r="AW146" i="4"/>
  <c r="AV146" i="4"/>
  <c r="AW150" i="4"/>
  <c r="AV150" i="4"/>
  <c r="AW154" i="4"/>
  <c r="AV154" i="4"/>
  <c r="AW158" i="4"/>
  <c r="AV158" i="4"/>
  <c r="AW162" i="4"/>
  <c r="AV162" i="4"/>
  <c r="AW166" i="4"/>
  <c r="AV166" i="4"/>
  <c r="AW170" i="4"/>
  <c r="AV170" i="4"/>
  <c r="AW174" i="4"/>
  <c r="AV174" i="4"/>
  <c r="AW178" i="4"/>
  <c r="AV178" i="4"/>
  <c r="AW182" i="4"/>
  <c r="AV182" i="4"/>
  <c r="V172" i="5" l="1"/>
  <c r="F110" i="5"/>
  <c r="F34" i="5"/>
  <c r="G110" i="5"/>
  <c r="G34" i="5"/>
  <c r="W41" i="5"/>
  <c r="W163" i="5"/>
  <c r="W123" i="5"/>
  <c r="W83" i="5"/>
  <c r="W88" i="5"/>
  <c r="W46" i="5"/>
  <c r="W147" i="5"/>
  <c r="W92" i="5"/>
  <c r="W171" i="5" s="1"/>
  <c r="G35" i="5" l="1"/>
  <c r="G111" i="5"/>
  <c r="W172" i="5"/>
  <c r="F111" i="5"/>
  <c r="F35" i="5"/>
  <c r="H110" i="5"/>
  <c r="H34" i="5"/>
  <c r="K111" i="5" l="1"/>
  <c r="H111" i="5"/>
  <c r="K35" i="5"/>
  <c r="H35" i="5"/>
</calcChain>
</file>

<file path=xl/sharedStrings.xml><?xml version="1.0" encoding="utf-8"?>
<sst xmlns="http://schemas.openxmlformats.org/spreadsheetml/2006/main" count="3114" uniqueCount="2161">
  <si>
    <t>大会名：</t>
    <rPh sb="0" eb="2">
      <t>タイカイ</t>
    </rPh>
    <rPh sb="2" eb="3">
      <t>メイ</t>
    </rPh>
    <phoneticPr fontId="1"/>
  </si>
  <si>
    <t>広島市</t>
    <rPh sb="0" eb="3">
      <t>ヒロシマシ</t>
    </rPh>
    <phoneticPr fontId="1"/>
  </si>
  <si>
    <t>団体所在地：</t>
    <rPh sb="0" eb="2">
      <t>ダンタイ</t>
    </rPh>
    <rPh sb="2" eb="5">
      <t>ショザイチ</t>
    </rPh>
    <phoneticPr fontId="1"/>
  </si>
  <si>
    <t>団体名：</t>
    <rPh sb="0" eb="2">
      <t>ダンタイ</t>
    </rPh>
    <rPh sb="2" eb="3">
      <t>メイ</t>
    </rPh>
    <phoneticPr fontId="1"/>
  </si>
  <si>
    <t>代表者名：</t>
    <rPh sb="0" eb="3">
      <t>ダイヒョウシャ</t>
    </rPh>
    <rPh sb="3" eb="4">
      <t>メイ</t>
    </rPh>
    <phoneticPr fontId="1"/>
  </si>
  <si>
    <t>連絡先：</t>
    <rPh sb="0" eb="3">
      <t>レンラクサキ</t>
    </rPh>
    <phoneticPr fontId="1"/>
  </si>
  <si>
    <t>ー</t>
    <phoneticPr fontId="1"/>
  </si>
  <si>
    <t>１</t>
    <phoneticPr fontId="1"/>
  </si>
  <si>
    <t>２</t>
    <phoneticPr fontId="1"/>
  </si>
  <si>
    <t>３</t>
  </si>
  <si>
    <t>４</t>
  </si>
  <si>
    <t>５</t>
  </si>
  <si>
    <t>６</t>
  </si>
  <si>
    <t>７</t>
  </si>
  <si>
    <t>８</t>
  </si>
  <si>
    <t>９</t>
  </si>
  <si>
    <t>１０</t>
  </si>
  <si>
    <t>学年</t>
    <rPh sb="0" eb="2">
      <t>ガクネン</t>
    </rPh>
    <phoneticPr fontId="1"/>
  </si>
  <si>
    <t>名前</t>
    <rPh sb="0" eb="2">
      <t>ナマエ</t>
    </rPh>
    <phoneticPr fontId="1"/>
  </si>
  <si>
    <t>中体連
登録番号</t>
    <rPh sb="0" eb="3">
      <t>チュウタイレン</t>
    </rPh>
    <rPh sb="4" eb="6">
      <t>トウロク</t>
    </rPh>
    <rPh sb="6" eb="8">
      <t>バンゴウ</t>
    </rPh>
    <phoneticPr fontId="1"/>
  </si>
  <si>
    <t>１１</t>
  </si>
  <si>
    <t>１２</t>
  </si>
  <si>
    <t>１３</t>
  </si>
  <si>
    <t>１４</t>
  </si>
  <si>
    <t>１５</t>
  </si>
  <si>
    <t>第</t>
    <rPh sb="0" eb="1">
      <t>ダイ</t>
    </rPh>
    <phoneticPr fontId="1"/>
  </si>
  <si>
    <t xml:space="preserve">No     </t>
    <phoneticPr fontId="1"/>
  </si>
  <si>
    <t>枠が足りない場合はコピーをして追加してください</t>
    <rPh sb="0" eb="1">
      <t>ワク</t>
    </rPh>
    <rPh sb="2" eb="3">
      <t>タ</t>
    </rPh>
    <rPh sb="6" eb="8">
      <t>バアイ</t>
    </rPh>
    <rPh sb="15" eb="17">
      <t>ツイカ</t>
    </rPh>
    <phoneticPr fontId="1"/>
  </si>
  <si>
    <t>回　　広島市中学校総合体育大会　駅伝競走の部</t>
    <rPh sb="0" eb="1">
      <t>カイ</t>
    </rPh>
    <rPh sb="3" eb="5">
      <t>ヒロシマ</t>
    </rPh>
    <rPh sb="5" eb="6">
      <t>シ</t>
    </rPh>
    <rPh sb="6" eb="7">
      <t>チュウ</t>
    </rPh>
    <rPh sb="7" eb="9">
      <t>ガッコウ</t>
    </rPh>
    <rPh sb="9" eb="11">
      <t>ソウゴウ</t>
    </rPh>
    <rPh sb="11" eb="13">
      <t>タイイク</t>
    </rPh>
    <rPh sb="13" eb="15">
      <t>タイカイ</t>
    </rPh>
    <rPh sb="16" eb="18">
      <t>エキデン</t>
    </rPh>
    <rPh sb="18" eb="20">
      <t>キョウソウ</t>
    </rPh>
    <rPh sb="21" eb="22">
      <t>ブ</t>
    </rPh>
    <phoneticPr fontId="1"/>
  </si>
  <si>
    <t>７１</t>
    <phoneticPr fontId="1"/>
  </si>
  <si>
    <t>在籍学校名</t>
    <rPh sb="0" eb="2">
      <t>ザイセキ</t>
    </rPh>
    <rPh sb="2" eb="4">
      <t>ガッコウ</t>
    </rPh>
    <rPh sb="4" eb="5">
      <t>メイ</t>
    </rPh>
    <phoneticPr fontId="1"/>
  </si>
  <si>
    <t>地域クラブ活動用　申込用紙　（陸上競技）　</t>
    <rPh sb="0" eb="2">
      <t>チイキ</t>
    </rPh>
    <rPh sb="5" eb="7">
      <t>カツドウ</t>
    </rPh>
    <rPh sb="7" eb="8">
      <t>ヨウ</t>
    </rPh>
    <rPh sb="9" eb="11">
      <t>モウシコミ</t>
    </rPh>
    <rPh sb="11" eb="13">
      <t>ヨウシ</t>
    </rPh>
    <rPh sb="15" eb="17">
      <t>リクジョウ</t>
    </rPh>
    <rPh sb="17" eb="19">
      <t>キョウギ</t>
    </rPh>
    <phoneticPr fontId="1"/>
  </si>
  <si>
    <t>※選手登録（追加登録）は，必ず締め切り日までに県中体連(陸上記録部)に連絡する。
※日本陸連への登録は各校で行い，登録者の登録料の支払い（広島陸協へ）が必要です。</t>
    <rPh sb="1" eb="3">
      <t>センシュ</t>
    </rPh>
    <rPh sb="3" eb="5">
      <t>トウロク</t>
    </rPh>
    <rPh sb="6" eb="8">
      <t>ツイカ</t>
    </rPh>
    <rPh sb="8" eb="10">
      <t>トウロク</t>
    </rPh>
    <rPh sb="13" eb="14">
      <t>カナラ</t>
    </rPh>
    <rPh sb="15" eb="16">
      <t>シ</t>
    </rPh>
    <rPh sb="17" eb="18">
      <t>キ</t>
    </rPh>
    <rPh sb="19" eb="20">
      <t>ビ</t>
    </rPh>
    <rPh sb="23" eb="24">
      <t>ケン</t>
    </rPh>
    <rPh sb="24" eb="27">
      <t>チュウタイレン</t>
    </rPh>
    <rPh sb="28" eb="30">
      <t>リクジョウ</t>
    </rPh>
    <rPh sb="30" eb="32">
      <t>キロク</t>
    </rPh>
    <rPh sb="32" eb="33">
      <t>ブ</t>
    </rPh>
    <rPh sb="35" eb="37">
      <t>レンラク</t>
    </rPh>
    <rPh sb="42" eb="44">
      <t>ニホン</t>
    </rPh>
    <rPh sb="44" eb="46">
      <t>リクレン</t>
    </rPh>
    <rPh sb="48" eb="50">
      <t>トウロク</t>
    </rPh>
    <rPh sb="51" eb="53">
      <t>カクコウ</t>
    </rPh>
    <rPh sb="54" eb="55">
      <t>オコナ</t>
    </rPh>
    <rPh sb="57" eb="60">
      <t>トウロクシャ</t>
    </rPh>
    <rPh sb="61" eb="64">
      <t>トウロクリョウ</t>
    </rPh>
    <rPh sb="65" eb="67">
      <t>シハラ</t>
    </rPh>
    <rPh sb="69" eb="71">
      <t>ヒロシマ</t>
    </rPh>
    <rPh sb="71" eb="73">
      <t>リクキョウ</t>
    </rPh>
    <rPh sb="76" eb="78">
      <t>ヒツヨウ</t>
    </rPh>
    <phoneticPr fontId="8"/>
  </si>
  <si>
    <t>西暦</t>
    <rPh sb="0" eb="2">
      <t>セイレキ</t>
    </rPh>
    <phoneticPr fontId="8"/>
  </si>
  <si>
    <t>左のセルに西暦を入力</t>
    <rPh sb="0" eb="1">
      <t>ヒダリ</t>
    </rPh>
    <rPh sb="5" eb="7">
      <t>セイレキ</t>
    </rPh>
    <rPh sb="8" eb="10">
      <t>ニュウリョク</t>
    </rPh>
    <phoneticPr fontId="8"/>
  </si>
  <si>
    <t>毎年この下のセルで学校名などを確認し，訂正すること。（広島県中体連の事務局と連携すること）</t>
    <rPh sb="0" eb="2">
      <t>マイトシ</t>
    </rPh>
    <rPh sb="4" eb="5">
      <t>シタ</t>
    </rPh>
    <rPh sb="9" eb="12">
      <t>ガッコウメイ</t>
    </rPh>
    <rPh sb="15" eb="17">
      <t>カクニン</t>
    </rPh>
    <rPh sb="19" eb="21">
      <t>テイセイ</t>
    </rPh>
    <rPh sb="27" eb="30">
      <t>ヒロシマケン</t>
    </rPh>
    <rPh sb="30" eb="33">
      <t>チュウタイレン</t>
    </rPh>
    <rPh sb="34" eb="37">
      <t>ジムキョク</t>
    </rPh>
    <rPh sb="38" eb="40">
      <t>レンケイ</t>
    </rPh>
    <phoneticPr fontId="8"/>
  </si>
  <si>
    <t>元号</t>
    <rPh sb="0" eb="2">
      <t>ゲンゴウ</t>
    </rPh>
    <phoneticPr fontId="8"/>
  </si>
  <si>
    <t>元号２</t>
    <rPh sb="0" eb="2">
      <t>ゲンゴウ</t>
    </rPh>
    <phoneticPr fontId="8"/>
  </si>
  <si>
    <t>通信回</t>
    <rPh sb="0" eb="2">
      <t>ツウシン</t>
    </rPh>
    <rPh sb="2" eb="3">
      <t>カイ</t>
    </rPh>
    <phoneticPr fontId="8"/>
  </si>
  <si>
    <t>県・全中選回</t>
    <rPh sb="0" eb="1">
      <t>ケン</t>
    </rPh>
    <rPh sb="2" eb="4">
      <t>ゼンチュウ</t>
    </rPh>
    <rPh sb="4" eb="5">
      <t>セン</t>
    </rPh>
    <rPh sb="5" eb="6">
      <t>カイ</t>
    </rPh>
    <phoneticPr fontId="8"/>
  </si>
  <si>
    <t>市総体回</t>
    <rPh sb="0" eb="1">
      <t>シ</t>
    </rPh>
    <rPh sb="1" eb="3">
      <t>ソウタイ</t>
    </rPh>
    <rPh sb="3" eb="4">
      <t>カイ</t>
    </rPh>
    <phoneticPr fontId="8"/>
  </si>
  <si>
    <t>ファイル記号</t>
    <rPh sb="4" eb="6">
      <t>キゴウ</t>
    </rPh>
    <phoneticPr fontId="8"/>
  </si>
  <si>
    <t>男女共通入力</t>
    <rPh sb="0" eb="2">
      <t>ダンジョ</t>
    </rPh>
    <rPh sb="2" eb="4">
      <t>キョウツウ</t>
    </rPh>
    <rPh sb="4" eb="6">
      <t>ニュウリョク</t>
    </rPh>
    <phoneticPr fontId="8"/>
  </si>
  <si>
    <t>　陸上競技部選手登録　</t>
    <rPh sb="1" eb="3">
      <t>リクジョウ</t>
    </rPh>
    <rPh sb="3" eb="5">
      <t>キョウギ</t>
    </rPh>
    <rPh sb="5" eb="6">
      <t>ブ</t>
    </rPh>
    <rPh sb="6" eb="8">
      <t>センシュ</t>
    </rPh>
    <rPh sb="8" eb="10">
      <t>トウロク</t>
    </rPh>
    <phoneticPr fontId="8"/>
  </si>
  <si>
    <t>校番</t>
  </si>
  <si>
    <t>学校名</t>
  </si>
  <si>
    <t>ﾌﾘｶﾞﾅ</t>
    <phoneticPr fontId="8"/>
  </si>
  <si>
    <t>総体</t>
  </si>
  <si>
    <t>郡市</t>
  </si>
  <si>
    <t>郵便番号</t>
  </si>
  <si>
    <t>住　所</t>
  </si>
  <si>
    <t>電話番号</t>
  </si>
  <si>
    <t>FAX番号</t>
  </si>
  <si>
    <t>平成29年度</t>
    <rPh sb="0" eb="2">
      <t>ヘイセイ</t>
    </rPh>
    <rPh sb="4" eb="5">
      <t>ネン</t>
    </rPh>
    <rPh sb="5" eb="6">
      <t>ド</t>
    </rPh>
    <phoneticPr fontId="8"/>
  </si>
  <si>
    <t>平成29年度</t>
  </si>
  <si>
    <t>H29</t>
  </si>
  <si>
    <t>姓</t>
    <rPh sb="0" eb="1">
      <t>セイ</t>
    </rPh>
    <phoneticPr fontId="8"/>
  </si>
  <si>
    <t>名</t>
    <rPh sb="0" eb="1">
      <t>ナ</t>
    </rPh>
    <phoneticPr fontId="8"/>
  </si>
  <si>
    <t>幟町中</t>
    <rPh sb="0" eb="1">
      <t>ノボリ</t>
    </rPh>
    <rPh sb="1" eb="2">
      <t>マチ</t>
    </rPh>
    <rPh sb="2" eb="3">
      <t>チュウ</t>
    </rPh>
    <phoneticPr fontId="18"/>
  </si>
  <si>
    <t>ﾉﾎﾞﾘﾁｮｳ</t>
  </si>
  <si>
    <t>広島南</t>
  </si>
  <si>
    <t>広島</t>
  </si>
  <si>
    <t>730-0014</t>
  </si>
  <si>
    <t>広島市中区上幟町6-29</t>
    <rPh sb="0" eb="3">
      <t>ヒロシマシ</t>
    </rPh>
    <rPh sb="3" eb="5">
      <t>ナカク</t>
    </rPh>
    <rPh sb="5" eb="6">
      <t>カミ</t>
    </rPh>
    <rPh sb="6" eb="7">
      <t>ノボリ</t>
    </rPh>
    <rPh sb="7" eb="8">
      <t>マチ</t>
    </rPh>
    <phoneticPr fontId="8"/>
  </si>
  <si>
    <t>082-221-4421</t>
  </si>
  <si>
    <t>082-211-3471</t>
  </si>
  <si>
    <t>中</t>
    <rPh sb="0" eb="1">
      <t>ナカ</t>
    </rPh>
    <phoneticPr fontId="8"/>
  </si>
  <si>
    <t>１</t>
    <phoneticPr fontId="8"/>
  </si>
  <si>
    <t>幟町中学校</t>
    <rPh sb="0" eb="1">
      <t>ノボリ</t>
    </rPh>
    <rPh sb="1" eb="2">
      <t>マチ</t>
    </rPh>
    <phoneticPr fontId="18"/>
  </si>
  <si>
    <t>平成30年度</t>
    <rPh sb="0" eb="2">
      <t>ヘイセイ</t>
    </rPh>
    <rPh sb="4" eb="5">
      <t>ネン</t>
    </rPh>
    <rPh sb="5" eb="6">
      <t>ド</t>
    </rPh>
    <phoneticPr fontId="8"/>
  </si>
  <si>
    <t>平成30年度</t>
  </si>
  <si>
    <t>H30</t>
  </si>
  <si>
    <t>学校長名</t>
    <rPh sb="0" eb="2">
      <t>ガッコウ</t>
    </rPh>
    <rPh sb="2" eb="3">
      <t>チョウ</t>
    </rPh>
    <rPh sb="3" eb="4">
      <t>メイ</t>
    </rPh>
    <phoneticPr fontId="8"/>
  </si>
  <si>
    <r>
      <rPr>
        <b/>
        <sz val="14"/>
        <color indexed="10"/>
        <rFont val="ＭＳ Ｐゴシック"/>
        <family val="3"/>
        <charset val="128"/>
      </rPr>
      <t>各競技会の申し込みは
「○○申込」</t>
    </r>
    <r>
      <rPr>
        <b/>
        <sz val="14"/>
        <color indexed="12"/>
        <rFont val="ＭＳ Ｐゴシック"/>
        <family val="3"/>
        <charset val="128"/>
      </rPr>
      <t>シートで必要項目すればできます。</t>
    </r>
    <rPh sb="0" eb="1">
      <t>カク</t>
    </rPh>
    <rPh sb="1" eb="4">
      <t>キョウギカイ</t>
    </rPh>
    <rPh sb="5" eb="6">
      <t>モウ</t>
    </rPh>
    <rPh sb="7" eb="8">
      <t>コ</t>
    </rPh>
    <rPh sb="14" eb="15">
      <t>モウ</t>
    </rPh>
    <rPh sb="15" eb="16">
      <t>コ</t>
    </rPh>
    <rPh sb="21" eb="23">
      <t>ヒツヨウ</t>
    </rPh>
    <rPh sb="23" eb="25">
      <t>コウモク</t>
    </rPh>
    <phoneticPr fontId="8"/>
  </si>
  <si>
    <t>吉島中</t>
  </si>
  <si>
    <t>ﾖｼｼﾞﾏ</t>
  </si>
  <si>
    <t>730-0822</t>
  </si>
  <si>
    <t>広島市中区吉島東3-1-1</t>
    <rPh sb="0" eb="3">
      <t>ヒロシマシ</t>
    </rPh>
    <rPh sb="3" eb="5">
      <t>ナカク</t>
    </rPh>
    <rPh sb="5" eb="7">
      <t>ヨシジマ</t>
    </rPh>
    <rPh sb="7" eb="8">
      <t>ヒガシ</t>
    </rPh>
    <phoneticPr fontId="8"/>
  </si>
  <si>
    <t>082-241-3278</t>
  </si>
  <si>
    <t>082-248-1268</t>
  </si>
  <si>
    <t>２</t>
  </si>
  <si>
    <t>吉島中学校</t>
  </si>
  <si>
    <t>平成31年度</t>
    <rPh sb="0" eb="2">
      <t>ヘイセイ</t>
    </rPh>
    <rPh sb="4" eb="5">
      <t>ネン</t>
    </rPh>
    <rPh sb="5" eb="6">
      <t>ド</t>
    </rPh>
    <phoneticPr fontId="8"/>
  </si>
  <si>
    <t>令和元年</t>
    <rPh sb="0" eb="2">
      <t>レイワ</t>
    </rPh>
    <rPh sb="2" eb="4">
      <t>ガンネン</t>
    </rPh>
    <phoneticPr fontId="8"/>
  </si>
  <si>
    <t>R1</t>
  </si>
  <si>
    <t>学校番号</t>
    <rPh sb="0" eb="2">
      <t>ガッコウ</t>
    </rPh>
    <rPh sb="2" eb="4">
      <t>バンゴウ</t>
    </rPh>
    <phoneticPr fontId="8"/>
  </si>
  <si>
    <t>代表顧問(監督)</t>
    <rPh sb="0" eb="2">
      <t>ダイヒョウ</t>
    </rPh>
    <rPh sb="2" eb="4">
      <t>コモン</t>
    </rPh>
    <rPh sb="5" eb="7">
      <t>カントク</t>
    </rPh>
    <phoneticPr fontId="8"/>
  </si>
  <si>
    <t>国泰寺中</t>
  </si>
  <si>
    <t>ｺｸﾀｲｼﾞ</t>
  </si>
  <si>
    <t>730-0042</t>
  </si>
  <si>
    <t>広島市中区国泰寺1-1-41</t>
    <rPh sb="0" eb="3">
      <t>ヒロシマシ</t>
    </rPh>
    <rPh sb="3" eb="5">
      <t>ナカク</t>
    </rPh>
    <rPh sb="5" eb="6">
      <t>コク</t>
    </rPh>
    <rPh sb="6" eb="7">
      <t>タイ</t>
    </rPh>
    <rPh sb="7" eb="8">
      <t>テラ</t>
    </rPh>
    <phoneticPr fontId="8"/>
  </si>
  <si>
    <t>082-241-8108</t>
  </si>
  <si>
    <t>082-240-1379</t>
  </si>
  <si>
    <t>国泰寺中学校</t>
  </si>
  <si>
    <t>令和2年度</t>
    <rPh sb="0" eb="1">
      <t>レイ</t>
    </rPh>
    <rPh sb="1" eb="2">
      <t>ワ</t>
    </rPh>
    <rPh sb="3" eb="5">
      <t>ネンド</t>
    </rPh>
    <phoneticPr fontId="8"/>
  </si>
  <si>
    <t>令和2年度</t>
  </si>
  <si>
    <t>R2</t>
  </si>
  <si>
    <t>申請月日</t>
    <rPh sb="0" eb="2">
      <t>シンセイ</t>
    </rPh>
    <rPh sb="2" eb="4">
      <t>ガッピ</t>
    </rPh>
    <phoneticPr fontId="8"/>
  </si>
  <si>
    <t>月</t>
    <rPh sb="0" eb="1">
      <t>ツキ</t>
    </rPh>
    <phoneticPr fontId="8"/>
  </si>
  <si>
    <t>日</t>
    <rPh sb="0" eb="1">
      <t>ニチ</t>
    </rPh>
    <phoneticPr fontId="8"/>
  </si>
  <si>
    <t>江波中</t>
  </si>
  <si>
    <t>ｴﾊﾞ</t>
  </si>
  <si>
    <t>730-0831</t>
  </si>
  <si>
    <t>広島市中区江波西1-1-13</t>
    <rPh sb="0" eb="3">
      <t>ヒロシマシ</t>
    </rPh>
    <rPh sb="3" eb="5">
      <t>ナカク</t>
    </rPh>
    <rPh sb="5" eb="7">
      <t>エバ</t>
    </rPh>
    <rPh sb="7" eb="8">
      <t>ニシ</t>
    </rPh>
    <phoneticPr fontId="8"/>
  </si>
  <si>
    <t>082-232-1465</t>
  </si>
  <si>
    <t>082-232-3591</t>
  </si>
  <si>
    <t>江波中学校</t>
  </si>
  <si>
    <t>令和3年度</t>
    <rPh sb="0" eb="1">
      <t>レイ</t>
    </rPh>
    <rPh sb="1" eb="2">
      <t>ワ</t>
    </rPh>
    <rPh sb="3" eb="5">
      <t>ネンド</t>
    </rPh>
    <phoneticPr fontId="8"/>
  </si>
  <si>
    <t>令和3年度</t>
  </si>
  <si>
    <t>R3</t>
  </si>
  <si>
    <t>修道中</t>
  </si>
  <si>
    <t>ｼｭｳﾄﾞｳ</t>
  </si>
  <si>
    <t>730-0055</t>
  </si>
  <si>
    <t>広島市中区南千田西町8-1</t>
    <rPh sb="0" eb="3">
      <t>ヒロシマシ</t>
    </rPh>
    <rPh sb="3" eb="5">
      <t>ナカク</t>
    </rPh>
    <rPh sb="5" eb="6">
      <t>ミナミ</t>
    </rPh>
    <rPh sb="6" eb="8">
      <t>センダ</t>
    </rPh>
    <rPh sb="8" eb="9">
      <t>ニシ</t>
    </rPh>
    <rPh sb="9" eb="10">
      <t>マチ</t>
    </rPh>
    <phoneticPr fontId="8"/>
  </si>
  <si>
    <t>082-241-8291</t>
  </si>
  <si>
    <t>082-249-0870</t>
  </si>
  <si>
    <t>修道中学校</t>
  </si>
  <si>
    <t>令和4年度</t>
    <rPh sb="0" eb="1">
      <t>レイ</t>
    </rPh>
    <rPh sb="1" eb="2">
      <t>ワ</t>
    </rPh>
    <rPh sb="3" eb="5">
      <t>ネンド</t>
    </rPh>
    <phoneticPr fontId="8"/>
  </si>
  <si>
    <t>令和4年度</t>
  </si>
  <si>
    <t>R4</t>
  </si>
  <si>
    <t>郡市</t>
    <rPh sb="0" eb="2">
      <t>グンシ</t>
    </rPh>
    <phoneticPr fontId="8"/>
  </si>
  <si>
    <t>安田中</t>
  </si>
  <si>
    <t>ﾔｽﾀﾞ</t>
  </si>
  <si>
    <t>730-0001</t>
  </si>
  <si>
    <t>広島市中区白島北町1-41</t>
    <rPh sb="0" eb="3">
      <t>ヒロシマシ</t>
    </rPh>
    <rPh sb="3" eb="5">
      <t>ナカク</t>
    </rPh>
    <rPh sb="5" eb="7">
      <t>ハクシマ</t>
    </rPh>
    <rPh sb="7" eb="9">
      <t>キタマチ</t>
    </rPh>
    <phoneticPr fontId="8"/>
  </si>
  <si>
    <t>082-221-3362</t>
  </si>
  <si>
    <t>082-228-9052</t>
  </si>
  <si>
    <t>安田中学校</t>
  </si>
  <si>
    <t>令和5年度</t>
    <rPh sb="0" eb="1">
      <t>レイ</t>
    </rPh>
    <rPh sb="1" eb="2">
      <t>ワ</t>
    </rPh>
    <rPh sb="3" eb="5">
      <t>ネンド</t>
    </rPh>
    <phoneticPr fontId="8"/>
  </si>
  <si>
    <t>令和5年度</t>
  </si>
  <si>
    <t>R5</t>
  </si>
  <si>
    <t>女学院中</t>
  </si>
  <si>
    <t>ｼﾞｮｶﾞｸｲﾝ</t>
  </si>
  <si>
    <t>広島市中区上幟町11-32</t>
    <rPh sb="0" eb="3">
      <t>ヒロシマシ</t>
    </rPh>
    <rPh sb="3" eb="5">
      <t>ナカク</t>
    </rPh>
    <rPh sb="5" eb="6">
      <t>カミ</t>
    </rPh>
    <rPh sb="6" eb="7">
      <t>ノボリ</t>
    </rPh>
    <rPh sb="7" eb="8">
      <t>マチ</t>
    </rPh>
    <phoneticPr fontId="8"/>
  </si>
  <si>
    <t>082-228-4131</t>
  </si>
  <si>
    <t>082-227-5376</t>
  </si>
  <si>
    <t>女学院中学校</t>
  </si>
  <si>
    <t>令和6年度</t>
    <rPh sb="0" eb="1">
      <t>レイ</t>
    </rPh>
    <rPh sb="1" eb="2">
      <t>ワ</t>
    </rPh>
    <rPh sb="3" eb="5">
      <t>ネンド</t>
    </rPh>
    <phoneticPr fontId="8"/>
  </si>
  <si>
    <t>令和6年度</t>
  </si>
  <si>
    <t>R6</t>
  </si>
  <si>
    <t>住所</t>
    <rPh sb="0" eb="2">
      <t>ジュウショ</t>
    </rPh>
    <phoneticPr fontId="8"/>
  </si>
  <si>
    <t>注意！　下の黄色の枠は削除しないように！！</t>
  </si>
  <si>
    <t>広島南特支</t>
    <phoneticPr fontId="8"/>
  </si>
  <si>
    <t>ﾋﾛｼﾏﾐﾅﾐﾄｸｼ</t>
  </si>
  <si>
    <t>広島市中区吉島東2-10-33</t>
    <rPh sb="0" eb="3">
      <t>ヒロシマシ</t>
    </rPh>
    <rPh sb="3" eb="5">
      <t>ナカク</t>
    </rPh>
    <rPh sb="5" eb="7">
      <t>ヨシジマ</t>
    </rPh>
    <rPh sb="7" eb="8">
      <t>ヒガシ</t>
    </rPh>
    <phoneticPr fontId="8"/>
  </si>
  <si>
    <t>082-244-0421</t>
  </si>
  <si>
    <t>082-244-0423</t>
  </si>
  <si>
    <t>広島南特支</t>
  </si>
  <si>
    <t>令和7年度</t>
    <rPh sb="0" eb="1">
      <t>レイ</t>
    </rPh>
    <rPh sb="1" eb="2">
      <t>ワ</t>
    </rPh>
    <rPh sb="3" eb="5">
      <t>ネンド</t>
    </rPh>
    <phoneticPr fontId="8"/>
  </si>
  <si>
    <t>令和7年度</t>
  </si>
  <si>
    <t>R7</t>
  </si>
  <si>
    <t>温品中</t>
  </si>
  <si>
    <t>ﾇｸｼﾅ</t>
  </si>
  <si>
    <t>広島東</t>
  </si>
  <si>
    <t>732-0033</t>
  </si>
  <si>
    <t>広島市東区温品8-5-1</t>
    <rPh sb="0" eb="3">
      <t>ヒロシマシ</t>
    </rPh>
    <rPh sb="3" eb="5">
      <t>ヒガシク</t>
    </rPh>
    <rPh sb="5" eb="6">
      <t>オン</t>
    </rPh>
    <rPh sb="6" eb="7">
      <t>シナ</t>
    </rPh>
    <phoneticPr fontId="8"/>
  </si>
  <si>
    <t>082-289-1890</t>
  </si>
  <si>
    <t>082-280-5499</t>
  </si>
  <si>
    <t>東</t>
    <rPh sb="0" eb="1">
      <t>ヒガシ</t>
    </rPh>
    <phoneticPr fontId="8"/>
  </si>
  <si>
    <t>１</t>
    <phoneticPr fontId="8"/>
  </si>
  <si>
    <t>温品中学校</t>
  </si>
  <si>
    <t>令和8年度</t>
    <rPh sb="0" eb="1">
      <t>レイ</t>
    </rPh>
    <rPh sb="1" eb="2">
      <t>ワ</t>
    </rPh>
    <rPh sb="3" eb="5">
      <t>ネンド</t>
    </rPh>
    <phoneticPr fontId="8"/>
  </si>
  <si>
    <t>令和8年度</t>
  </si>
  <si>
    <t>R8</t>
  </si>
  <si>
    <t xml:space="preserve">男 子 </t>
    <rPh sb="0" eb="3">
      <t>ダンシ</t>
    </rPh>
    <phoneticPr fontId="8"/>
  </si>
  <si>
    <t>1年間使用します。選手に確認して入力のミスがないようにして下さい。</t>
    <rPh sb="1" eb="3">
      <t>ネンカン</t>
    </rPh>
    <rPh sb="3" eb="5">
      <t>シヨウ</t>
    </rPh>
    <rPh sb="16" eb="18">
      <t>ニュウリョク</t>
    </rPh>
    <rPh sb="29" eb="30">
      <t>クダ</t>
    </rPh>
    <phoneticPr fontId="8"/>
  </si>
  <si>
    <t>戸坂中</t>
  </si>
  <si>
    <t>ﾍｻｶ</t>
  </si>
  <si>
    <t>732-0012</t>
  </si>
  <si>
    <t>広島市東区戸坂新町3-1-1</t>
    <rPh sb="0" eb="3">
      <t>ヒロシマシ</t>
    </rPh>
    <rPh sb="3" eb="5">
      <t>ヒガシク</t>
    </rPh>
    <rPh sb="5" eb="7">
      <t>ヘサカ</t>
    </rPh>
    <rPh sb="7" eb="9">
      <t>シンマチ</t>
    </rPh>
    <phoneticPr fontId="8"/>
  </si>
  <si>
    <t>082-229-1250</t>
  </si>
  <si>
    <t>082-229-8265</t>
  </si>
  <si>
    <t>戸坂中学校</t>
  </si>
  <si>
    <t>令和9年度</t>
    <rPh sb="0" eb="1">
      <t>レイ</t>
    </rPh>
    <rPh sb="1" eb="2">
      <t>ワ</t>
    </rPh>
    <rPh sb="3" eb="5">
      <t>ネンド</t>
    </rPh>
    <phoneticPr fontId="8"/>
  </si>
  <si>
    <t>令和9年度</t>
  </si>
  <si>
    <t>R9</t>
  </si>
  <si>
    <t>継続</t>
    <rPh sb="0" eb="2">
      <t>ケイゾク</t>
    </rPh>
    <phoneticPr fontId="8"/>
  </si>
  <si>
    <t>牛田中</t>
  </si>
  <si>
    <t>ｳｼﾀ</t>
  </si>
  <si>
    <t>732-0068</t>
  </si>
  <si>
    <t>広島市東区牛田新町1-14-1</t>
    <rPh sb="0" eb="3">
      <t>ヒロシマシ</t>
    </rPh>
    <rPh sb="3" eb="5">
      <t>ヒガシク</t>
    </rPh>
    <rPh sb="5" eb="7">
      <t>ウシタ</t>
    </rPh>
    <rPh sb="7" eb="9">
      <t>シンマチ</t>
    </rPh>
    <phoneticPr fontId="8"/>
  </si>
  <si>
    <t>082-221-9073</t>
  </si>
  <si>
    <t>082-211-3658</t>
  </si>
  <si>
    <t>牛田中学校</t>
  </si>
  <si>
    <t>令和10年度</t>
    <rPh sb="0" eb="1">
      <t>レイ</t>
    </rPh>
    <rPh sb="1" eb="2">
      <t>ワ</t>
    </rPh>
    <rPh sb="4" eb="6">
      <t>ネンド</t>
    </rPh>
    <phoneticPr fontId="8"/>
  </si>
  <si>
    <t>令和10年度</t>
  </si>
  <si>
    <t>R10</t>
  </si>
  <si>
    <t>Hebonの数式</t>
    <rPh sb="6" eb="8">
      <t>スウシキ</t>
    </rPh>
    <phoneticPr fontId="8"/>
  </si>
  <si>
    <t>*はセルの行</t>
    <rPh sb="5" eb="6">
      <t>ギョウ</t>
    </rPh>
    <phoneticPr fontId="8"/>
  </si>
  <si>
    <t>新規</t>
    <rPh sb="0" eb="2">
      <t>シンキ</t>
    </rPh>
    <phoneticPr fontId="8"/>
  </si>
  <si>
    <t>二葉中</t>
  </si>
  <si>
    <t>ﾌﾀﾊﾞ</t>
  </si>
  <si>
    <t>732-0052</t>
  </si>
  <si>
    <t>広島市東区光町2-15-8</t>
    <rPh sb="0" eb="3">
      <t>ヒロシマシ</t>
    </rPh>
    <rPh sb="3" eb="5">
      <t>ヒガシク</t>
    </rPh>
    <rPh sb="5" eb="6">
      <t>ヒカリ</t>
    </rPh>
    <rPh sb="6" eb="7">
      <t>マチ</t>
    </rPh>
    <phoneticPr fontId="8"/>
  </si>
  <si>
    <t>082-262-0396</t>
  </si>
  <si>
    <t>082-262-3380</t>
  </si>
  <si>
    <t>二葉中学校</t>
  </si>
  <si>
    <t>令和11年度</t>
    <rPh sb="0" eb="1">
      <t>レイ</t>
    </rPh>
    <rPh sb="1" eb="2">
      <t>ワ</t>
    </rPh>
    <rPh sb="4" eb="6">
      <t>ネンド</t>
    </rPh>
    <phoneticPr fontId="8"/>
  </si>
  <si>
    <t>令和11年度</t>
  </si>
  <si>
    <t>R11</t>
  </si>
  <si>
    <t>=Hebon(K*)</t>
    <phoneticPr fontId="8"/>
  </si>
  <si>
    <t>=Hebon(L*,1)</t>
    <phoneticPr fontId="8"/>
  </si>
  <si>
    <t>ナンバー</t>
    <phoneticPr fontId="8"/>
  </si>
  <si>
    <t>名　　　前</t>
    <rPh sb="0" eb="5">
      <t>ナマエ</t>
    </rPh>
    <phoneticPr fontId="8"/>
  </si>
  <si>
    <t>学年</t>
    <rPh sb="0" eb="2">
      <t>ガクネン</t>
    </rPh>
    <phoneticPr fontId="8"/>
  </si>
  <si>
    <t>所　　属</t>
    <rPh sb="0" eb="4">
      <t>ショゾク</t>
    </rPh>
    <phoneticPr fontId="8"/>
  </si>
  <si>
    <t>ﾌﾘｶﾞﾅ（半角）</t>
    <rPh sb="6" eb="8">
      <t>ハンカク</t>
    </rPh>
    <phoneticPr fontId="8"/>
  </si>
  <si>
    <t>生年月日</t>
    <rPh sb="0" eb="2">
      <t>セイネン</t>
    </rPh>
    <rPh sb="2" eb="4">
      <t>ガッピ</t>
    </rPh>
    <phoneticPr fontId="8"/>
  </si>
  <si>
    <t>福木中</t>
  </si>
  <si>
    <t>ﾌｸｷ</t>
  </si>
  <si>
    <t>732-0031</t>
  </si>
  <si>
    <t>広島市東区馬木9-1-5</t>
    <rPh sb="0" eb="3">
      <t>ヒロシマシ</t>
    </rPh>
    <rPh sb="3" eb="5">
      <t>ヒガシク</t>
    </rPh>
    <rPh sb="5" eb="6">
      <t>ウマ</t>
    </rPh>
    <rPh sb="6" eb="7">
      <t>キ</t>
    </rPh>
    <phoneticPr fontId="8"/>
  </si>
  <si>
    <t>082-899-2240</t>
  </si>
  <si>
    <t>082-899-3384</t>
  </si>
  <si>
    <t>福木中学校</t>
  </si>
  <si>
    <t>令和12年度</t>
    <rPh sb="0" eb="1">
      <t>レイ</t>
    </rPh>
    <rPh sb="1" eb="2">
      <t>ワ</t>
    </rPh>
    <rPh sb="4" eb="6">
      <t>ネンド</t>
    </rPh>
    <phoneticPr fontId="8"/>
  </si>
  <si>
    <t>令和12年度</t>
  </si>
  <si>
    <t>R12</t>
  </si>
  <si>
    <t>陸連登録用</t>
    <rPh sb="0" eb="2">
      <t>リクレン</t>
    </rPh>
    <rPh sb="2" eb="5">
      <t>トウロクヨウ</t>
    </rPh>
    <phoneticPr fontId="8"/>
  </si>
  <si>
    <t>全て大文字</t>
    <rPh sb="0" eb="1">
      <t>スベ</t>
    </rPh>
    <rPh sb="2" eb="5">
      <t>オオモジ</t>
    </rPh>
    <phoneticPr fontId="8"/>
  </si>
  <si>
    <t>頭文字は大文字あとは小文字</t>
    <rPh sb="0" eb="3">
      <t>カシラモジ</t>
    </rPh>
    <rPh sb="4" eb="7">
      <t>オオモジ</t>
    </rPh>
    <rPh sb="10" eb="13">
      <t>コモジ</t>
    </rPh>
    <phoneticPr fontId="8"/>
  </si>
  <si>
    <t>早稲田中</t>
  </si>
  <si>
    <t>ﾜｾﾀﾞ</t>
  </si>
  <si>
    <t>732-0062</t>
  </si>
  <si>
    <t>広島市東区牛田早稲田4-15-1</t>
    <rPh sb="0" eb="3">
      <t>ヒロシマシ</t>
    </rPh>
    <rPh sb="3" eb="5">
      <t>ヒガシク</t>
    </rPh>
    <rPh sb="5" eb="7">
      <t>ウシタ</t>
    </rPh>
    <rPh sb="7" eb="10">
      <t>ワセダ</t>
    </rPh>
    <phoneticPr fontId="8"/>
  </si>
  <si>
    <t>082-223-2933</t>
  </si>
  <si>
    <t>082-223-6449</t>
  </si>
  <si>
    <t>早稲田中学校</t>
  </si>
  <si>
    <t>令和13年度</t>
    <rPh sb="0" eb="1">
      <t>レイ</t>
    </rPh>
    <rPh sb="1" eb="2">
      <t>ワ</t>
    </rPh>
    <rPh sb="4" eb="6">
      <t>ネンド</t>
    </rPh>
    <phoneticPr fontId="8"/>
  </si>
  <si>
    <t>令和13年度</t>
  </si>
  <si>
    <t>R13</t>
  </si>
  <si>
    <t>連番</t>
    <rPh sb="0" eb="2">
      <t>レンバン</t>
    </rPh>
    <phoneticPr fontId="8"/>
  </si>
  <si>
    <t>生年月日（西暦）</t>
  </si>
  <si>
    <t>生年月日（月）</t>
  </si>
  <si>
    <t>生年月日（日）</t>
  </si>
  <si>
    <t>登録番号</t>
  </si>
  <si>
    <t>姓</t>
  </si>
  <si>
    <t>名</t>
  </si>
  <si>
    <t>姓（カナ）</t>
  </si>
  <si>
    <t>名（カナ）</t>
  </si>
  <si>
    <t>性別</t>
  </si>
  <si>
    <t>学年</t>
  </si>
  <si>
    <t>備考</t>
  </si>
  <si>
    <t>姓（英字）</t>
  </si>
  <si>
    <t>名（英字）</t>
  </si>
  <si>
    <t>国籍</t>
  </si>
  <si>
    <t>男</t>
    <rPh sb="0" eb="1">
      <t>オトコ</t>
    </rPh>
    <phoneticPr fontId="8"/>
  </si>
  <si>
    <t>広島城北中</t>
  </si>
  <si>
    <t>ﾋﾛｼﾏｼﾞｮｳﾎｸ</t>
  </si>
  <si>
    <t>732-0015</t>
  </si>
  <si>
    <t>広島市東区戸坂城山町1-3</t>
    <rPh sb="0" eb="3">
      <t>ヒロシマシ</t>
    </rPh>
    <rPh sb="3" eb="5">
      <t>ヒガシク</t>
    </rPh>
    <rPh sb="5" eb="6">
      <t>ト</t>
    </rPh>
    <rPh sb="6" eb="7">
      <t>サカ</t>
    </rPh>
    <rPh sb="7" eb="9">
      <t>シロヤマ</t>
    </rPh>
    <rPh sb="9" eb="10">
      <t>マチ</t>
    </rPh>
    <phoneticPr fontId="8"/>
  </si>
  <si>
    <t>082-229-0111</t>
  </si>
  <si>
    <t>082-220-2366</t>
  </si>
  <si>
    <t>広島城北中学校</t>
  </si>
  <si>
    <t>令和14年度</t>
    <rPh sb="0" eb="1">
      <t>レイ</t>
    </rPh>
    <rPh sb="1" eb="2">
      <t>ワ</t>
    </rPh>
    <rPh sb="4" eb="6">
      <t>ネンド</t>
    </rPh>
    <phoneticPr fontId="8"/>
  </si>
  <si>
    <t>令和14年度</t>
  </si>
  <si>
    <t>R14</t>
  </si>
  <si>
    <t>広島中央特支</t>
    <phoneticPr fontId="8"/>
  </si>
  <si>
    <t>ﾋﾛｼﾏﾁｭｳｵｳﾄｸｼ</t>
  </si>
  <si>
    <t>732-0009</t>
  </si>
  <si>
    <t>広島市東区戸坂千足2-1-4</t>
    <rPh sb="0" eb="3">
      <t>ヒロシマシ</t>
    </rPh>
    <rPh sb="3" eb="5">
      <t>ヒガシク</t>
    </rPh>
    <rPh sb="5" eb="9">
      <t>ヘサカセンゾク</t>
    </rPh>
    <phoneticPr fontId="44"/>
  </si>
  <si>
    <t>082-229-4134</t>
  </si>
  <si>
    <t>082-229-4136</t>
  </si>
  <si>
    <t>広島中央特別支援学校</t>
    <rPh sb="5" eb="6">
      <t>ベツ</t>
    </rPh>
    <rPh sb="6" eb="8">
      <t>シエン</t>
    </rPh>
    <rPh sb="8" eb="10">
      <t>ガッコウ</t>
    </rPh>
    <phoneticPr fontId="8"/>
  </si>
  <si>
    <t>令和15年度</t>
    <rPh sb="0" eb="1">
      <t>レイ</t>
    </rPh>
    <rPh sb="1" eb="2">
      <t>ワ</t>
    </rPh>
    <rPh sb="4" eb="6">
      <t>ネンド</t>
    </rPh>
    <phoneticPr fontId="8"/>
  </si>
  <si>
    <t>令和15年度</t>
  </si>
  <si>
    <t>R15</t>
  </si>
  <si>
    <t>朝鮮中級</t>
    <phoneticPr fontId="8"/>
  </si>
  <si>
    <t>ﾁｮｳｾﾝﾁｭｳｷｭｳ</t>
  </si>
  <si>
    <t>732-0048</t>
  </si>
  <si>
    <t>広島市東区山根町37-50</t>
    <rPh sb="0" eb="3">
      <t>ヒロシマシ</t>
    </rPh>
    <rPh sb="3" eb="5">
      <t>ヒガシク</t>
    </rPh>
    <rPh sb="5" eb="8">
      <t>ヤマネマチ</t>
    </rPh>
    <phoneticPr fontId="8"/>
  </si>
  <si>
    <t>082-261-0028</t>
  </si>
  <si>
    <t>082-261-0029</t>
  </si>
  <si>
    <t>朝鮮中級学校</t>
    <rPh sb="4" eb="6">
      <t>ガッコウ</t>
    </rPh>
    <phoneticPr fontId="8"/>
  </si>
  <si>
    <t>令和16年度</t>
    <rPh sb="0" eb="1">
      <t>レイ</t>
    </rPh>
    <rPh sb="1" eb="2">
      <t>ワ</t>
    </rPh>
    <rPh sb="4" eb="6">
      <t>ネンド</t>
    </rPh>
    <phoneticPr fontId="8"/>
  </si>
  <si>
    <t>令和16年度</t>
  </si>
  <si>
    <t>R16</t>
  </si>
  <si>
    <t>大州中</t>
  </si>
  <si>
    <t>ｵｵｽﾞ</t>
  </si>
  <si>
    <t>732-0802</t>
  </si>
  <si>
    <t>広島市南区大州5-10-4</t>
    <rPh sb="0" eb="3">
      <t>ヒロシマシ</t>
    </rPh>
    <rPh sb="3" eb="5">
      <t>ミナミク</t>
    </rPh>
    <rPh sb="5" eb="6">
      <t>ダイ</t>
    </rPh>
    <rPh sb="6" eb="7">
      <t>シュウ</t>
    </rPh>
    <phoneticPr fontId="8"/>
  </si>
  <si>
    <t>082-281-1574</t>
  </si>
  <si>
    <t>082-288-7074</t>
  </si>
  <si>
    <t>南</t>
    <rPh sb="0" eb="1">
      <t>ミナミ</t>
    </rPh>
    <phoneticPr fontId="8"/>
  </si>
  <si>
    <t>１</t>
    <phoneticPr fontId="8"/>
  </si>
  <si>
    <t>大州中学校</t>
  </si>
  <si>
    <t>令和17年度</t>
    <rPh sb="0" eb="1">
      <t>レイ</t>
    </rPh>
    <rPh sb="1" eb="2">
      <t>ワ</t>
    </rPh>
    <rPh sb="4" eb="6">
      <t>ネンド</t>
    </rPh>
    <phoneticPr fontId="8"/>
  </si>
  <si>
    <t>令和17年度</t>
  </si>
  <si>
    <t>R17</t>
  </si>
  <si>
    <t>段原中</t>
  </si>
  <si>
    <t>ﾀﾞﾝﾊﾞﾗ</t>
  </si>
  <si>
    <t>732-0813</t>
  </si>
  <si>
    <t>広島市南区霞1-3-30</t>
    <rPh sb="0" eb="3">
      <t>ヒロシマシ</t>
    </rPh>
    <rPh sb="3" eb="5">
      <t>ミナミク</t>
    </rPh>
    <rPh sb="5" eb="6">
      <t>カスミ</t>
    </rPh>
    <phoneticPr fontId="8"/>
  </si>
  <si>
    <t>082-281-9171</t>
  </si>
  <si>
    <t>082-288-7141</t>
  </si>
  <si>
    <t>段原中学校</t>
  </si>
  <si>
    <t>令和18年度</t>
    <rPh sb="0" eb="1">
      <t>レイ</t>
    </rPh>
    <rPh sb="1" eb="2">
      <t>ワ</t>
    </rPh>
    <rPh sb="4" eb="6">
      <t>ネンド</t>
    </rPh>
    <phoneticPr fontId="8"/>
  </si>
  <si>
    <t>令和18年度</t>
  </si>
  <si>
    <t>R18</t>
  </si>
  <si>
    <t>翠町中</t>
  </si>
  <si>
    <t>ﾐﾄﾞﾘﾏﾁ</t>
  </si>
  <si>
    <t>734-0005</t>
  </si>
  <si>
    <t>広島市南区翠4-15-1</t>
    <rPh sb="0" eb="3">
      <t>ヒロシマシ</t>
    </rPh>
    <rPh sb="3" eb="5">
      <t>ミナミク</t>
    </rPh>
    <rPh sb="5" eb="6">
      <t>ミドリ</t>
    </rPh>
    <phoneticPr fontId="8"/>
  </si>
  <si>
    <t>082-251-7448</t>
  </si>
  <si>
    <t>082-252-1408</t>
  </si>
  <si>
    <t>翠町中学校</t>
  </si>
  <si>
    <t>令和19年度</t>
    <rPh sb="0" eb="1">
      <t>レイ</t>
    </rPh>
    <rPh sb="1" eb="2">
      <t>ワ</t>
    </rPh>
    <rPh sb="4" eb="6">
      <t>ネンド</t>
    </rPh>
    <phoneticPr fontId="8"/>
  </si>
  <si>
    <t>令和19年度</t>
  </si>
  <si>
    <t>R19</t>
  </si>
  <si>
    <t>仁保中</t>
  </si>
  <si>
    <t>ﾆﾎ</t>
  </si>
  <si>
    <t>734-0026</t>
  </si>
  <si>
    <t>広島市南区仁保1-56-1</t>
    <rPh sb="0" eb="3">
      <t>ヒロシマシ</t>
    </rPh>
    <rPh sb="3" eb="5">
      <t>ミナミク</t>
    </rPh>
    <rPh sb="5" eb="6">
      <t>ニ</t>
    </rPh>
    <rPh sb="6" eb="7">
      <t>ホ</t>
    </rPh>
    <phoneticPr fontId="8"/>
  </si>
  <si>
    <t>082-281-1115</t>
  </si>
  <si>
    <t>082-581-2174</t>
  </si>
  <si>
    <t>仁保中学校</t>
  </si>
  <si>
    <t>令和20年度</t>
    <rPh sb="0" eb="1">
      <t>レイ</t>
    </rPh>
    <rPh sb="1" eb="2">
      <t>ワ</t>
    </rPh>
    <rPh sb="4" eb="6">
      <t>ネンド</t>
    </rPh>
    <phoneticPr fontId="8"/>
  </si>
  <si>
    <t>令和20年度</t>
  </si>
  <si>
    <t>R20</t>
  </si>
  <si>
    <t>楠那中</t>
  </si>
  <si>
    <t>ｸｽﾅ</t>
  </si>
  <si>
    <t>734-0032</t>
  </si>
  <si>
    <t>広島市南区楠那町4-1</t>
    <rPh sb="0" eb="3">
      <t>ヒロシマシ</t>
    </rPh>
    <rPh sb="3" eb="5">
      <t>ミナミク</t>
    </rPh>
    <rPh sb="5" eb="6">
      <t>クス</t>
    </rPh>
    <rPh sb="6" eb="7">
      <t>ナ</t>
    </rPh>
    <rPh sb="7" eb="8">
      <t>マチ</t>
    </rPh>
    <phoneticPr fontId="8"/>
  </si>
  <si>
    <t>082-255-0415</t>
  </si>
  <si>
    <t>082-252-0443</t>
  </si>
  <si>
    <t>楠那中学校</t>
  </si>
  <si>
    <t>令和21年度</t>
    <rPh sb="0" eb="1">
      <t>レイ</t>
    </rPh>
    <rPh sb="1" eb="2">
      <t>ワ</t>
    </rPh>
    <rPh sb="4" eb="6">
      <t>ネンド</t>
    </rPh>
    <phoneticPr fontId="8"/>
  </si>
  <si>
    <t>令和21年度</t>
  </si>
  <si>
    <t>R21</t>
  </si>
  <si>
    <t>宇品中</t>
  </si>
  <si>
    <t>ｳｼﾞﾅ</t>
  </si>
  <si>
    <t>734-0003</t>
  </si>
  <si>
    <t>広島市南区宇品東5-1-51</t>
    <rPh sb="0" eb="3">
      <t>ヒロシマシ</t>
    </rPh>
    <rPh sb="3" eb="5">
      <t>ミナミク</t>
    </rPh>
    <rPh sb="5" eb="7">
      <t>ウジナ</t>
    </rPh>
    <rPh sb="7" eb="8">
      <t>ヒガシ</t>
    </rPh>
    <phoneticPr fontId="8"/>
  </si>
  <si>
    <t>082-251-5368</t>
  </si>
  <si>
    <t>082-252-1680</t>
  </si>
  <si>
    <t>宇品中学校</t>
  </si>
  <si>
    <t>令和22年度</t>
    <rPh sb="0" eb="1">
      <t>レイ</t>
    </rPh>
    <rPh sb="1" eb="2">
      <t>ワ</t>
    </rPh>
    <rPh sb="4" eb="6">
      <t>ネンド</t>
    </rPh>
    <phoneticPr fontId="8"/>
  </si>
  <si>
    <t>令和22年度</t>
  </si>
  <si>
    <t>R22</t>
  </si>
  <si>
    <t>似島中</t>
  </si>
  <si>
    <t>ﾆﾉｼﾏ</t>
  </si>
  <si>
    <t>734-0017</t>
  </si>
  <si>
    <t>広島市南区似島町字南風泊2250番地</t>
    <rPh sb="0" eb="3">
      <t>ヒロシマシ</t>
    </rPh>
    <rPh sb="3" eb="5">
      <t>ミナミク</t>
    </rPh>
    <rPh sb="5" eb="6">
      <t>ニ</t>
    </rPh>
    <rPh sb="6" eb="7">
      <t>シマ</t>
    </rPh>
    <rPh sb="7" eb="8">
      <t>マチ</t>
    </rPh>
    <rPh sb="8" eb="9">
      <t>アザ</t>
    </rPh>
    <rPh sb="9" eb="11">
      <t>ミナミカゼ</t>
    </rPh>
    <rPh sb="11" eb="12">
      <t>トマリ</t>
    </rPh>
    <rPh sb="16" eb="18">
      <t>バンチ</t>
    </rPh>
    <phoneticPr fontId="8"/>
  </si>
  <si>
    <t>082-259-2003</t>
  </si>
  <si>
    <t>082-259-2183</t>
  </si>
  <si>
    <t>似島中学校</t>
  </si>
  <si>
    <t>令和23年度</t>
    <rPh sb="0" eb="1">
      <t>レイ</t>
    </rPh>
    <rPh sb="1" eb="2">
      <t>ワ</t>
    </rPh>
    <rPh sb="4" eb="6">
      <t>ネンド</t>
    </rPh>
    <phoneticPr fontId="8"/>
  </si>
  <si>
    <t>令和23年度</t>
  </si>
  <si>
    <t>R23</t>
  </si>
  <si>
    <t>似島学園中</t>
  </si>
  <si>
    <t>ﾆﾉｼﾏｶﾞｸｴﾝ</t>
  </si>
  <si>
    <t>広島市南区似島町長谷1487</t>
    <rPh sb="0" eb="3">
      <t>ヒロシマシ</t>
    </rPh>
    <rPh sb="3" eb="5">
      <t>ミナミク</t>
    </rPh>
    <rPh sb="5" eb="6">
      <t>ニ</t>
    </rPh>
    <rPh sb="6" eb="7">
      <t>シマ</t>
    </rPh>
    <rPh sb="7" eb="8">
      <t>マチ</t>
    </rPh>
    <rPh sb="8" eb="10">
      <t>ナガタニ</t>
    </rPh>
    <phoneticPr fontId="8"/>
  </si>
  <si>
    <t>082-259-2311</t>
  </si>
  <si>
    <t>082-259-1858</t>
  </si>
  <si>
    <t>似島学園中学校</t>
  </si>
  <si>
    <t>令和24年度</t>
    <rPh sb="0" eb="1">
      <t>レイ</t>
    </rPh>
    <rPh sb="1" eb="2">
      <t>ワ</t>
    </rPh>
    <rPh sb="4" eb="6">
      <t>ネンド</t>
    </rPh>
    <phoneticPr fontId="8"/>
  </si>
  <si>
    <t>令和24年度</t>
  </si>
  <si>
    <t>R24</t>
  </si>
  <si>
    <t>広大附中</t>
  </si>
  <si>
    <t>ﾋﾛﾀﾞｲﾌ</t>
  </si>
  <si>
    <t>広島市南区翠1-1-1</t>
    <rPh sb="0" eb="3">
      <t>ヒロシマシ</t>
    </rPh>
    <rPh sb="3" eb="5">
      <t>ミナミク</t>
    </rPh>
    <rPh sb="5" eb="6">
      <t>ミドリ</t>
    </rPh>
    <phoneticPr fontId="8"/>
  </si>
  <si>
    <t>082-251-0192</t>
  </si>
  <si>
    <t>082-252-0725</t>
  </si>
  <si>
    <t>広大附中学校</t>
  </si>
  <si>
    <t>令和25年度</t>
    <rPh sb="0" eb="1">
      <t>レイ</t>
    </rPh>
    <rPh sb="1" eb="2">
      <t>ワ</t>
    </rPh>
    <rPh sb="4" eb="6">
      <t>ネンド</t>
    </rPh>
    <phoneticPr fontId="8"/>
  </si>
  <si>
    <t>令和25年度</t>
  </si>
  <si>
    <t>R25</t>
  </si>
  <si>
    <t>広大東雲中</t>
  </si>
  <si>
    <t>ﾋﾛﾀﾞｲｼﾉﾉﾒ</t>
  </si>
  <si>
    <t>734-0022</t>
  </si>
  <si>
    <t>広島市南区東雲3-1-33</t>
    <rPh sb="0" eb="3">
      <t>ヒロシマシ</t>
    </rPh>
    <rPh sb="3" eb="5">
      <t>ミナミク</t>
    </rPh>
    <rPh sb="5" eb="7">
      <t>シノノメ</t>
    </rPh>
    <phoneticPr fontId="8"/>
  </si>
  <si>
    <t>082-890-5222</t>
  </si>
  <si>
    <t>082-890-5226</t>
  </si>
  <si>
    <t>広大東雲中学校</t>
  </si>
  <si>
    <t>令和26年度</t>
    <rPh sb="0" eb="1">
      <t>レイ</t>
    </rPh>
    <rPh sb="1" eb="2">
      <t>ワ</t>
    </rPh>
    <rPh sb="4" eb="6">
      <t>ネンド</t>
    </rPh>
    <phoneticPr fontId="8"/>
  </si>
  <si>
    <t>令和26年度</t>
  </si>
  <si>
    <t>R26</t>
  </si>
  <si>
    <t>比治山女子中</t>
    <rPh sb="3" eb="5">
      <t>ジョシ</t>
    </rPh>
    <phoneticPr fontId="8"/>
  </si>
  <si>
    <t>ﾋｼﾞﾔﾏｼﾞｮｼ</t>
    <phoneticPr fontId="8"/>
  </si>
  <si>
    <t>734-0044</t>
  </si>
  <si>
    <t>広島市南区西霞町5-16</t>
    <rPh sb="0" eb="3">
      <t>ヒロシマシ</t>
    </rPh>
    <rPh sb="3" eb="5">
      <t>ミナミク</t>
    </rPh>
    <rPh sb="5" eb="6">
      <t>ニシ</t>
    </rPh>
    <rPh sb="6" eb="7">
      <t>カスミ</t>
    </rPh>
    <rPh sb="7" eb="8">
      <t>マチ</t>
    </rPh>
    <phoneticPr fontId="8"/>
  </si>
  <si>
    <t>082-251-4478</t>
  </si>
  <si>
    <t>082-251-5262</t>
  </si>
  <si>
    <t>比治山女子中学校</t>
    <rPh sb="3" eb="5">
      <t>ジョシ</t>
    </rPh>
    <phoneticPr fontId="8"/>
  </si>
  <si>
    <t>令和27年度</t>
    <rPh sb="0" eb="1">
      <t>レイ</t>
    </rPh>
    <rPh sb="1" eb="2">
      <t>ワ</t>
    </rPh>
    <rPh sb="4" eb="6">
      <t>ネンド</t>
    </rPh>
    <phoneticPr fontId="8"/>
  </si>
  <si>
    <t>令和27年度</t>
  </si>
  <si>
    <t>R27</t>
  </si>
  <si>
    <t>中広中</t>
  </si>
  <si>
    <t>ﾅｶﾋﾛ</t>
  </si>
  <si>
    <t>広島西</t>
  </si>
  <si>
    <t>733-0012</t>
  </si>
  <si>
    <t>広島市西区中広町3-1-41</t>
    <rPh sb="0" eb="3">
      <t>ヒロシマシ</t>
    </rPh>
    <rPh sb="3" eb="5">
      <t>ニシク</t>
    </rPh>
    <rPh sb="5" eb="6">
      <t>ナカ</t>
    </rPh>
    <rPh sb="6" eb="7">
      <t>ヒロ</t>
    </rPh>
    <rPh sb="7" eb="8">
      <t>マチ</t>
    </rPh>
    <phoneticPr fontId="8"/>
  </si>
  <si>
    <t>082-232-2291</t>
  </si>
  <si>
    <t>082-231-7417</t>
  </si>
  <si>
    <t>西</t>
    <rPh sb="0" eb="1">
      <t>ニシ</t>
    </rPh>
    <phoneticPr fontId="8"/>
  </si>
  <si>
    <t>１</t>
    <phoneticPr fontId="8"/>
  </si>
  <si>
    <t>中広中学校</t>
    <phoneticPr fontId="8"/>
  </si>
  <si>
    <t>令和28年度</t>
    <rPh sb="0" eb="1">
      <t>レイ</t>
    </rPh>
    <rPh sb="1" eb="2">
      <t>ワ</t>
    </rPh>
    <rPh sb="4" eb="6">
      <t>ネンド</t>
    </rPh>
    <phoneticPr fontId="8"/>
  </si>
  <si>
    <t>令和28年度</t>
  </si>
  <si>
    <t>R28</t>
  </si>
  <si>
    <t>観音中</t>
  </si>
  <si>
    <t>ｶﾝｵﾝ</t>
  </si>
  <si>
    <t>733-0815</t>
  </si>
  <si>
    <t>広島市西区南観音3-4-6</t>
    <rPh sb="0" eb="3">
      <t>ヒロシマシ</t>
    </rPh>
    <rPh sb="3" eb="5">
      <t>ニシク</t>
    </rPh>
    <rPh sb="5" eb="6">
      <t>ミナミ</t>
    </rPh>
    <rPh sb="6" eb="8">
      <t>カンノン</t>
    </rPh>
    <phoneticPr fontId="8"/>
  </si>
  <si>
    <t>082-232-0458</t>
  </si>
  <si>
    <t>082-234-0496</t>
  </si>
  <si>
    <t>観音中学校</t>
  </si>
  <si>
    <t>令和29年度</t>
    <rPh sb="0" eb="1">
      <t>レイ</t>
    </rPh>
    <rPh sb="1" eb="2">
      <t>ワ</t>
    </rPh>
    <rPh sb="4" eb="6">
      <t>ネンド</t>
    </rPh>
    <phoneticPr fontId="8"/>
  </si>
  <si>
    <t>令和29年度</t>
  </si>
  <si>
    <t>R29</t>
  </si>
  <si>
    <t>己斐中</t>
  </si>
  <si>
    <t>ｺｲ</t>
  </si>
  <si>
    <t>広島市西区己斐上3-35-1</t>
    <rPh sb="0" eb="3">
      <t>ヒロシマシ</t>
    </rPh>
    <rPh sb="3" eb="5">
      <t>ニシク</t>
    </rPh>
    <rPh sb="5" eb="6">
      <t>コ</t>
    </rPh>
    <rPh sb="6" eb="7">
      <t>ヒ</t>
    </rPh>
    <rPh sb="7" eb="8">
      <t>ウエ</t>
    </rPh>
    <phoneticPr fontId="8"/>
  </si>
  <si>
    <t>082-271-2260</t>
  </si>
  <si>
    <t>082-271-5499</t>
  </si>
  <si>
    <t>己斐中学校</t>
  </si>
  <si>
    <t>令和30年度</t>
    <rPh sb="0" eb="1">
      <t>レイ</t>
    </rPh>
    <rPh sb="1" eb="2">
      <t>ワ</t>
    </rPh>
    <rPh sb="4" eb="6">
      <t>ネンド</t>
    </rPh>
    <phoneticPr fontId="8"/>
  </si>
  <si>
    <t>令和30年度</t>
  </si>
  <si>
    <t>R30</t>
  </si>
  <si>
    <t>庚午中</t>
  </si>
  <si>
    <t>ｺｳｺﾞ</t>
  </si>
  <si>
    <t>733-0822</t>
  </si>
  <si>
    <t>広島市西区庚午中4-12-48</t>
    <rPh sb="0" eb="3">
      <t>ヒロシマシ</t>
    </rPh>
    <rPh sb="3" eb="5">
      <t>ニシク</t>
    </rPh>
    <rPh sb="5" eb="6">
      <t>カノエ</t>
    </rPh>
    <rPh sb="6" eb="7">
      <t>ゴ</t>
    </rPh>
    <rPh sb="7" eb="8">
      <t>ナカ</t>
    </rPh>
    <phoneticPr fontId="8"/>
  </si>
  <si>
    <t>082-271-0001</t>
  </si>
  <si>
    <t>082-271-9944</t>
  </si>
  <si>
    <t>庚午中学校</t>
  </si>
  <si>
    <t/>
  </si>
  <si>
    <t>井口中</t>
  </si>
  <si>
    <t>ｲﾉｸﾁ</t>
  </si>
  <si>
    <t>733-0841</t>
  </si>
  <si>
    <t>広島市西区井口明神2-12-1</t>
    <rPh sb="0" eb="3">
      <t>ヒロシマシ</t>
    </rPh>
    <rPh sb="3" eb="5">
      <t>ニシク</t>
    </rPh>
    <rPh sb="5" eb="7">
      <t>イノクチ</t>
    </rPh>
    <rPh sb="7" eb="9">
      <t>ミョウジン</t>
    </rPh>
    <phoneticPr fontId="8"/>
  </si>
  <si>
    <t>082-277-5747</t>
  </si>
  <si>
    <t>082-279-8057</t>
  </si>
  <si>
    <t>井口中学校</t>
  </si>
  <si>
    <t>古田中</t>
  </si>
  <si>
    <t>ﾌﾙﾀ</t>
  </si>
  <si>
    <t>733-0874</t>
  </si>
  <si>
    <t>広島市西区古江西町27-1</t>
    <rPh sb="0" eb="3">
      <t>ヒロシマシ</t>
    </rPh>
    <rPh sb="3" eb="5">
      <t>ニシク</t>
    </rPh>
    <rPh sb="5" eb="7">
      <t>フルエ</t>
    </rPh>
    <rPh sb="7" eb="8">
      <t>ニシ</t>
    </rPh>
    <rPh sb="8" eb="9">
      <t>マチ</t>
    </rPh>
    <phoneticPr fontId="8"/>
  </si>
  <si>
    <t>082-271-4661</t>
  </si>
  <si>
    <t>082-271-4976</t>
  </si>
  <si>
    <t>古田中学校</t>
  </si>
  <si>
    <t>己斐上中</t>
  </si>
  <si>
    <t>ｺｲｳｴ</t>
  </si>
  <si>
    <t>広島市西区己斐上6-452-4</t>
    <rPh sb="0" eb="3">
      <t>ヒロシマシ</t>
    </rPh>
    <rPh sb="3" eb="5">
      <t>ニシク</t>
    </rPh>
    <rPh sb="5" eb="6">
      <t>コ</t>
    </rPh>
    <rPh sb="6" eb="7">
      <t>ヒ</t>
    </rPh>
    <rPh sb="7" eb="8">
      <t>ウエ</t>
    </rPh>
    <phoneticPr fontId="8"/>
  </si>
  <si>
    <t>082-271-1137</t>
  </si>
  <si>
    <t>082-271-6433</t>
  </si>
  <si>
    <t>己斐上中学校</t>
  </si>
  <si>
    <t>井口台中</t>
  </si>
  <si>
    <t>ｲﾉｸﾁﾀﾞｲ</t>
  </si>
  <si>
    <t>733-0844</t>
  </si>
  <si>
    <t>広島市西区井口台4-2-1</t>
    <rPh sb="0" eb="3">
      <t>ヒロシマシ</t>
    </rPh>
    <rPh sb="3" eb="5">
      <t>ニシク</t>
    </rPh>
    <rPh sb="5" eb="7">
      <t>イノクチ</t>
    </rPh>
    <rPh sb="7" eb="8">
      <t>ダイ</t>
    </rPh>
    <phoneticPr fontId="8"/>
  </si>
  <si>
    <t>082-279-9701</t>
  </si>
  <si>
    <t>082-279-9702</t>
  </si>
  <si>
    <t>井口台中学校</t>
  </si>
  <si>
    <t>広島学院中</t>
  </si>
  <si>
    <t>ﾋﾛｼﾏｶﾞｸｲﾝ</t>
    <phoneticPr fontId="8" type="halfwidthKatakana"/>
  </si>
  <si>
    <t>733-0875</t>
  </si>
  <si>
    <t>広島市西区古江上1-630</t>
    <rPh sb="0" eb="3">
      <t>ヒロシマシ</t>
    </rPh>
    <rPh sb="3" eb="5">
      <t>ニシク</t>
    </rPh>
    <rPh sb="5" eb="7">
      <t>フルエ</t>
    </rPh>
    <rPh sb="7" eb="8">
      <t>ウエ</t>
    </rPh>
    <phoneticPr fontId="8"/>
  </si>
  <si>
    <t>082-271-0241</t>
  </si>
  <si>
    <t>082-271-6784</t>
  </si>
  <si>
    <t>広島学院</t>
    <phoneticPr fontId="8"/>
  </si>
  <si>
    <t>崇徳中</t>
  </si>
  <si>
    <t>ｿｳﾄｸ</t>
  </si>
  <si>
    <t>733-8511</t>
  </si>
  <si>
    <t>広島市西区楠木町4-１5-13</t>
    <rPh sb="0" eb="3">
      <t>ヒロシマシ</t>
    </rPh>
    <rPh sb="3" eb="5">
      <t>ニシク</t>
    </rPh>
    <rPh sb="5" eb="6">
      <t>クスノキ</t>
    </rPh>
    <rPh sb="6" eb="7">
      <t>キ</t>
    </rPh>
    <rPh sb="7" eb="8">
      <t>マチ</t>
    </rPh>
    <phoneticPr fontId="8"/>
  </si>
  <si>
    <t>082-237-9331</t>
  </si>
  <si>
    <t>082-230-2897</t>
  </si>
  <si>
    <t>崇徳中学校</t>
  </si>
  <si>
    <t>ひろしま協創中</t>
    <rPh sb="4" eb="5">
      <t>キョウ</t>
    </rPh>
    <rPh sb="5" eb="6">
      <t>キズ</t>
    </rPh>
    <rPh sb="6" eb="7">
      <t>チュウ</t>
    </rPh>
    <phoneticPr fontId="8"/>
  </si>
  <si>
    <t>ﾋﾛｼﾏｷｮｳｿｳ</t>
    <phoneticPr fontId="8"/>
  </si>
  <si>
    <t>733-8622</t>
  </si>
  <si>
    <t>広島市西区井口4-6-18</t>
    <rPh sb="0" eb="3">
      <t>ヒロシマシ</t>
    </rPh>
    <rPh sb="3" eb="5">
      <t>ニシク</t>
    </rPh>
    <rPh sb="5" eb="7">
      <t>イノクチ</t>
    </rPh>
    <phoneticPr fontId="8"/>
  </si>
  <si>
    <t>082-278-1101</t>
  </si>
  <si>
    <t>082-279-8383</t>
  </si>
  <si>
    <t>ひろしま協創中学校</t>
    <rPh sb="4" eb="5">
      <t>キョウ</t>
    </rPh>
    <rPh sb="5" eb="6">
      <t>キズ</t>
    </rPh>
    <phoneticPr fontId="8"/>
  </si>
  <si>
    <t>ＮＤ清心中</t>
  </si>
  <si>
    <t>ﾉｰﾄﾙﾀﾞﾑｾｲｼﾝ</t>
  </si>
  <si>
    <t>733-0811</t>
  </si>
  <si>
    <t>広島市西区己斐東1-10-1</t>
    <rPh sb="0" eb="3">
      <t>ヒロシマシ</t>
    </rPh>
    <rPh sb="3" eb="5">
      <t>ニシク</t>
    </rPh>
    <rPh sb="5" eb="6">
      <t>コ</t>
    </rPh>
    <rPh sb="6" eb="7">
      <t>ヒ</t>
    </rPh>
    <rPh sb="7" eb="8">
      <t>ヒガシ</t>
    </rPh>
    <phoneticPr fontId="8"/>
  </si>
  <si>
    <t>082-271-1724</t>
  </si>
  <si>
    <t>082-272-2596</t>
  </si>
  <si>
    <t>ＮＤ清心中学校</t>
  </si>
  <si>
    <t>広島城南中</t>
  </si>
  <si>
    <t>ﾋﾛｼﾏｼﾞｮｳﾅﾝ</t>
  </si>
  <si>
    <t>広島北</t>
  </si>
  <si>
    <t>731-0102</t>
  </si>
  <si>
    <t>広島市安佐南区川内6-8-1</t>
    <rPh sb="0" eb="3">
      <t>ヒロシマシ</t>
    </rPh>
    <rPh sb="3" eb="6">
      <t>アサミナミ</t>
    </rPh>
    <rPh sb="6" eb="7">
      <t>ク</t>
    </rPh>
    <rPh sb="7" eb="9">
      <t>カワウチ</t>
    </rPh>
    <phoneticPr fontId="8"/>
  </si>
  <si>
    <t>082-877-3209</t>
  </si>
  <si>
    <t>082-870-6309</t>
  </si>
  <si>
    <t>安佐南</t>
    <rPh sb="0" eb="3">
      <t>アサミナミ</t>
    </rPh>
    <phoneticPr fontId="8"/>
  </si>
  <si>
    <t>１</t>
    <phoneticPr fontId="8"/>
  </si>
  <si>
    <t>広島城南中学校</t>
  </si>
  <si>
    <t>安佐中</t>
  </si>
  <si>
    <t>ｱｻ</t>
  </si>
  <si>
    <t>731-0124</t>
  </si>
  <si>
    <t>広島市安佐南区大町東4-1-6</t>
    <rPh sb="0" eb="3">
      <t>ヒロシマシ</t>
    </rPh>
    <rPh sb="3" eb="6">
      <t>アサミナミ</t>
    </rPh>
    <rPh sb="6" eb="7">
      <t>ク</t>
    </rPh>
    <rPh sb="7" eb="9">
      <t>オオマチ</t>
    </rPh>
    <rPh sb="9" eb="10">
      <t>ヒガシ</t>
    </rPh>
    <phoneticPr fontId="8"/>
  </si>
  <si>
    <t>082-877-0111</t>
  </si>
  <si>
    <t>082-870-6355</t>
  </si>
  <si>
    <t>安佐中学校</t>
  </si>
  <si>
    <t>安西中</t>
  </si>
  <si>
    <t>ﾔｽﾆｼ</t>
  </si>
  <si>
    <t>731-0142</t>
  </si>
  <si>
    <t>広島市安佐南区高取南3-27-1</t>
    <rPh sb="0" eb="3">
      <t>ヒロシマシ</t>
    </rPh>
    <rPh sb="3" eb="6">
      <t>アサミナミ</t>
    </rPh>
    <rPh sb="6" eb="7">
      <t>ク</t>
    </rPh>
    <rPh sb="7" eb="9">
      <t>タカトリ</t>
    </rPh>
    <rPh sb="9" eb="10">
      <t>ミナミ</t>
    </rPh>
    <phoneticPr fontId="8"/>
  </si>
  <si>
    <t>082-878-4441</t>
  </si>
  <si>
    <t>082-872-9691</t>
  </si>
  <si>
    <t>安西中学校</t>
  </si>
  <si>
    <t>祇園中</t>
  </si>
  <si>
    <t>ｷﾞｵﾝ</t>
  </si>
  <si>
    <t>731-0138</t>
  </si>
  <si>
    <t>広島市安佐南区祇園5-39-1</t>
    <rPh sb="0" eb="3">
      <t>ヒロシマシ</t>
    </rPh>
    <rPh sb="3" eb="6">
      <t>アサミナミ</t>
    </rPh>
    <rPh sb="6" eb="7">
      <t>ク</t>
    </rPh>
    <rPh sb="7" eb="9">
      <t>ギオン</t>
    </rPh>
    <phoneticPr fontId="8"/>
  </si>
  <si>
    <t>082-874-0055</t>
  </si>
  <si>
    <t>082-874-6405</t>
  </si>
  <si>
    <t>祇園中学校</t>
  </si>
  <si>
    <t>祇園東中</t>
  </si>
  <si>
    <t>ｷﾞｵﾝﾋｶﾞｼ</t>
  </si>
  <si>
    <t>731-0113</t>
  </si>
  <si>
    <t>広島市安佐南区西原7-16-1</t>
    <rPh sb="0" eb="3">
      <t>ヒロシマシ</t>
    </rPh>
    <rPh sb="3" eb="6">
      <t>アサミナミ</t>
    </rPh>
    <rPh sb="6" eb="7">
      <t>ク</t>
    </rPh>
    <rPh sb="7" eb="9">
      <t>ニシハラ</t>
    </rPh>
    <phoneticPr fontId="8"/>
  </si>
  <si>
    <t>082-874-6262</t>
  </si>
  <si>
    <t>082-874-4044</t>
  </si>
  <si>
    <t>祇園東中学校</t>
  </si>
  <si>
    <t>戸山中</t>
  </si>
  <si>
    <t>ﾄﾔﾏ</t>
  </si>
  <si>
    <t>731-3271</t>
  </si>
  <si>
    <t>広島市安佐南区沼田町阿戸3725</t>
    <rPh sb="0" eb="3">
      <t>ヒロシマシ</t>
    </rPh>
    <rPh sb="3" eb="6">
      <t>アサミナミ</t>
    </rPh>
    <rPh sb="6" eb="7">
      <t>ク</t>
    </rPh>
    <rPh sb="7" eb="10">
      <t>ヌマタチョウ</t>
    </rPh>
    <rPh sb="10" eb="11">
      <t>ア</t>
    </rPh>
    <rPh sb="11" eb="12">
      <t>ト</t>
    </rPh>
    <phoneticPr fontId="8"/>
  </si>
  <si>
    <t>082-839-2014</t>
  </si>
  <si>
    <t>082-839-3308</t>
  </si>
  <si>
    <t>戸山中学校</t>
  </si>
  <si>
    <t>伴中</t>
  </si>
  <si>
    <t>ﾄﾓ</t>
  </si>
  <si>
    <t>731-3161</t>
  </si>
  <si>
    <t>広島市安佐南区伴中央1-7-1</t>
    <rPh sb="0" eb="3">
      <t>ヒロシマシ</t>
    </rPh>
    <rPh sb="3" eb="6">
      <t>アサミナミ</t>
    </rPh>
    <rPh sb="6" eb="7">
      <t>ク</t>
    </rPh>
    <rPh sb="7" eb="8">
      <t>トモ</t>
    </rPh>
    <rPh sb="8" eb="10">
      <t>チュウオウ</t>
    </rPh>
    <phoneticPr fontId="8"/>
  </si>
  <si>
    <t>082-848-0017</t>
  </si>
  <si>
    <t>082-848-9544</t>
  </si>
  <si>
    <t>伴中学校</t>
  </si>
  <si>
    <t>安佐南中</t>
  </si>
  <si>
    <t>ｱｻﾐﾅﾐ</t>
  </si>
  <si>
    <t>731-0125</t>
  </si>
  <si>
    <t>広島市安佐南区大町西2-35-1</t>
    <rPh sb="0" eb="3">
      <t>ヒロシマシ</t>
    </rPh>
    <rPh sb="3" eb="6">
      <t>アサミナミ</t>
    </rPh>
    <rPh sb="6" eb="7">
      <t>ク</t>
    </rPh>
    <rPh sb="7" eb="9">
      <t>オオマチ</t>
    </rPh>
    <rPh sb="9" eb="10">
      <t>ニシ</t>
    </rPh>
    <phoneticPr fontId="8"/>
  </si>
  <si>
    <t>082-879-9358</t>
  </si>
  <si>
    <t>082-870-1617</t>
  </si>
  <si>
    <t>安佐南中学校</t>
  </si>
  <si>
    <t>長束中</t>
  </si>
  <si>
    <t>ﾅｶﾞﾂｶ</t>
  </si>
  <si>
    <t>731-0136</t>
  </si>
  <si>
    <t>広島市安佐南区長束西1-26-2</t>
    <rPh sb="0" eb="3">
      <t>ヒロシマシ</t>
    </rPh>
    <rPh sb="3" eb="6">
      <t>アサミナミ</t>
    </rPh>
    <rPh sb="6" eb="7">
      <t>ク</t>
    </rPh>
    <rPh sb="7" eb="9">
      <t>ナガツカ</t>
    </rPh>
    <rPh sb="9" eb="10">
      <t>ニシ</t>
    </rPh>
    <phoneticPr fontId="8"/>
  </si>
  <si>
    <t>082-239-3883</t>
  </si>
  <si>
    <t>082-239-3518</t>
  </si>
  <si>
    <t>長束中学校</t>
  </si>
  <si>
    <t>高取北中</t>
  </si>
  <si>
    <t>ﾀｶﾄﾘｷﾀ</t>
  </si>
  <si>
    <t>731-0144</t>
  </si>
  <si>
    <t>広島市安佐南区高取北3-19-1</t>
    <rPh sb="0" eb="3">
      <t>ヒロシマシ</t>
    </rPh>
    <rPh sb="3" eb="6">
      <t>アサミナミ</t>
    </rPh>
    <rPh sb="6" eb="7">
      <t>ク</t>
    </rPh>
    <rPh sb="7" eb="9">
      <t>タカトリ</t>
    </rPh>
    <rPh sb="9" eb="10">
      <t>キタ</t>
    </rPh>
    <phoneticPr fontId="8"/>
  </si>
  <si>
    <t>082-872-2071</t>
  </si>
  <si>
    <t>082-872-9702</t>
  </si>
  <si>
    <t>高取北中学校</t>
  </si>
  <si>
    <t>城山北中</t>
  </si>
  <si>
    <t>ｼﾞｮｳﾔﾏｷﾀ</t>
  </si>
  <si>
    <t>731-0101</t>
  </si>
  <si>
    <t>広島市安佐南区八木5-34-1</t>
    <rPh sb="0" eb="3">
      <t>ヒロシマシ</t>
    </rPh>
    <rPh sb="3" eb="6">
      <t>アサミナミ</t>
    </rPh>
    <rPh sb="6" eb="7">
      <t>ク</t>
    </rPh>
    <rPh sb="7" eb="9">
      <t>ヤギ</t>
    </rPh>
    <phoneticPr fontId="8"/>
  </si>
  <si>
    <t>082-873-5506</t>
  </si>
  <si>
    <t>082-873-5507</t>
  </si>
  <si>
    <t>城山北中学校</t>
  </si>
  <si>
    <t>東原中</t>
  </si>
  <si>
    <t>ﾋｶﾞｼﾊﾗ</t>
  </si>
  <si>
    <t>731-0112</t>
  </si>
  <si>
    <t>広島市安佐南区東原3-8-1</t>
    <rPh sb="0" eb="3">
      <t>ヒロシマシ</t>
    </rPh>
    <rPh sb="3" eb="6">
      <t>アサミナミ</t>
    </rPh>
    <rPh sb="6" eb="7">
      <t>ク</t>
    </rPh>
    <rPh sb="7" eb="9">
      <t>ヒガシハラ</t>
    </rPh>
    <phoneticPr fontId="8"/>
  </si>
  <si>
    <t>082-875-6181</t>
  </si>
  <si>
    <t>082-875-3992</t>
  </si>
  <si>
    <t>東原中学校</t>
  </si>
  <si>
    <t>大塚中</t>
  </si>
  <si>
    <t>ｵｵﾂﾞｶ</t>
    <phoneticPr fontId="8"/>
  </si>
  <si>
    <t>731-3167</t>
  </si>
  <si>
    <t>広島市安佐南区大塚西6-3-1</t>
    <rPh sb="0" eb="3">
      <t>ヒロシマシ</t>
    </rPh>
    <rPh sb="3" eb="7">
      <t>アサミナミク</t>
    </rPh>
    <rPh sb="7" eb="10">
      <t>オオツカニシ</t>
    </rPh>
    <phoneticPr fontId="44"/>
  </si>
  <si>
    <t>082-849-1022</t>
  </si>
  <si>
    <t>082-849-1033</t>
  </si>
  <si>
    <t>大塚中学校</t>
  </si>
  <si>
    <t>ＡＩＣＪ中</t>
  </si>
  <si>
    <t>ｴｰｱｲｼｨｰｼﾞｪｲ</t>
  </si>
  <si>
    <t>広島市安佐南区祇園2-33-16</t>
    <rPh sb="0" eb="3">
      <t>ヒロシマシ</t>
    </rPh>
    <rPh sb="3" eb="7">
      <t>アサミナミク</t>
    </rPh>
    <rPh sb="7" eb="9">
      <t>ギオン</t>
    </rPh>
    <phoneticPr fontId="44"/>
  </si>
  <si>
    <t>082-832-5037</t>
  </si>
  <si>
    <t>082-875-5364</t>
  </si>
  <si>
    <t>ＡＩＣＪ中学校</t>
  </si>
  <si>
    <t>白木中</t>
  </si>
  <si>
    <t>ｼﾗｷ</t>
  </si>
  <si>
    <t>739-1411</t>
  </si>
  <si>
    <t>広島市安佐北区白木町市川1428</t>
    <rPh sb="0" eb="3">
      <t>ヒロシマシ</t>
    </rPh>
    <rPh sb="3" eb="7">
      <t>アサキタク</t>
    </rPh>
    <rPh sb="7" eb="10">
      <t>シラキチョウ</t>
    </rPh>
    <rPh sb="10" eb="12">
      <t>イチカワ</t>
    </rPh>
    <phoneticPr fontId="8"/>
  </si>
  <si>
    <t>082-828-0525</t>
  </si>
  <si>
    <t>082-828-0501</t>
  </si>
  <si>
    <t>安佐北</t>
    <rPh sb="0" eb="3">
      <t>アサキタ</t>
    </rPh>
    <phoneticPr fontId="8"/>
  </si>
  <si>
    <t>１</t>
    <phoneticPr fontId="8"/>
  </si>
  <si>
    <t>白木中学校</t>
  </si>
  <si>
    <t>高陽中</t>
  </si>
  <si>
    <t>ｺｳﾖｳ</t>
  </si>
  <si>
    <t>739-1751</t>
  </si>
  <si>
    <t>広島市安佐北区深川6-22-6</t>
    <rPh sb="0" eb="3">
      <t>ヒロシマシ</t>
    </rPh>
    <rPh sb="3" eb="7">
      <t>アサキタク</t>
    </rPh>
    <rPh sb="7" eb="9">
      <t>フカガワ</t>
    </rPh>
    <phoneticPr fontId="8"/>
  </si>
  <si>
    <t>082-842-0022</t>
  </si>
  <si>
    <t>082-842-9727</t>
  </si>
  <si>
    <t>高陽中学校</t>
  </si>
  <si>
    <t>落合中</t>
  </si>
  <si>
    <t>ｵﾁｱｲ</t>
  </si>
  <si>
    <t>739-1741</t>
  </si>
  <si>
    <t>広島市安佐北区真亀2-1-1</t>
    <rPh sb="0" eb="3">
      <t>ヒロシマシ</t>
    </rPh>
    <rPh sb="3" eb="7">
      <t>アサキタク</t>
    </rPh>
    <rPh sb="7" eb="8">
      <t>マ</t>
    </rPh>
    <rPh sb="8" eb="9">
      <t>カメ</t>
    </rPh>
    <phoneticPr fontId="8"/>
  </si>
  <si>
    <t>082-842-6416</t>
  </si>
  <si>
    <t>082-842-9806</t>
  </si>
  <si>
    <t>落合中学校</t>
  </si>
  <si>
    <t>可部中</t>
  </si>
  <si>
    <t>ｶﾍﾞ</t>
  </si>
  <si>
    <t>731-0221</t>
  </si>
  <si>
    <t>広島市安佐北区可部7-2-1</t>
    <rPh sb="0" eb="3">
      <t>ヒロシマシ</t>
    </rPh>
    <rPh sb="3" eb="7">
      <t>アサキタク</t>
    </rPh>
    <rPh sb="7" eb="9">
      <t>カベ</t>
    </rPh>
    <phoneticPr fontId="8"/>
  </si>
  <si>
    <t>082-814-2224</t>
  </si>
  <si>
    <t>082-814-0914</t>
  </si>
  <si>
    <t>可部中学校</t>
  </si>
  <si>
    <t>亀山中</t>
  </si>
  <si>
    <t>ｶﾒﾔﾏ</t>
  </si>
  <si>
    <t>731-0232</t>
  </si>
  <si>
    <t>広島市安佐北区亀山南3-28-1</t>
    <rPh sb="0" eb="3">
      <t>ヒロシマシ</t>
    </rPh>
    <rPh sb="3" eb="7">
      <t>アサキタク</t>
    </rPh>
    <rPh sb="7" eb="9">
      <t>カメヤマ</t>
    </rPh>
    <rPh sb="9" eb="10">
      <t>ミナミ</t>
    </rPh>
    <phoneticPr fontId="8"/>
  </si>
  <si>
    <t>082-814-8834</t>
  </si>
  <si>
    <t>082-815-9634</t>
  </si>
  <si>
    <t>亀山中学校</t>
  </si>
  <si>
    <t>清和中</t>
  </si>
  <si>
    <t>ｾｲﾜ</t>
  </si>
  <si>
    <t>731-1142</t>
  </si>
  <si>
    <t>広島市安佐北区安佐町大字飯室3737</t>
    <rPh sb="0" eb="3">
      <t>ヒロシマシ</t>
    </rPh>
    <rPh sb="3" eb="7">
      <t>アサキタク</t>
    </rPh>
    <rPh sb="7" eb="9">
      <t>アサ</t>
    </rPh>
    <rPh sb="9" eb="10">
      <t>チョウ</t>
    </rPh>
    <rPh sb="10" eb="12">
      <t>オオアザ</t>
    </rPh>
    <rPh sb="12" eb="13">
      <t>イイ</t>
    </rPh>
    <rPh sb="13" eb="14">
      <t>ムロ</t>
    </rPh>
    <phoneticPr fontId="8"/>
  </si>
  <si>
    <t>082-835-0006</t>
  </si>
  <si>
    <t>082-835-3049</t>
  </si>
  <si>
    <t>清和中学校</t>
  </si>
  <si>
    <t>日浦中</t>
  </si>
  <si>
    <t>ﾋｳﾗ</t>
  </si>
  <si>
    <t>731-3361</t>
  </si>
  <si>
    <t>広島市安佐北区あさひが丘7-20-1</t>
    <rPh sb="0" eb="3">
      <t>ヒロシマシ</t>
    </rPh>
    <rPh sb="3" eb="7">
      <t>アサキタク</t>
    </rPh>
    <rPh sb="11" eb="12">
      <t>オカ</t>
    </rPh>
    <phoneticPr fontId="8"/>
  </si>
  <si>
    <t>082-838-2011</t>
  </si>
  <si>
    <t>082-838-3893</t>
  </si>
  <si>
    <t>日浦中学校</t>
  </si>
  <si>
    <t>亀崎中</t>
  </si>
  <si>
    <t>ｶﾒｻｷ</t>
  </si>
  <si>
    <t>739-1742</t>
  </si>
  <si>
    <t>広島市安佐北区亀崎4-1-1</t>
    <rPh sb="0" eb="3">
      <t>ヒロシマシ</t>
    </rPh>
    <rPh sb="3" eb="7">
      <t>アサキタク</t>
    </rPh>
    <rPh sb="7" eb="8">
      <t>カメ</t>
    </rPh>
    <rPh sb="8" eb="9">
      <t>サキ</t>
    </rPh>
    <phoneticPr fontId="8"/>
  </si>
  <si>
    <t>082-843-5792</t>
  </si>
  <si>
    <t>082-843-7992</t>
  </si>
  <si>
    <t>亀崎中学校</t>
  </si>
  <si>
    <t>三入中</t>
  </si>
  <si>
    <t>ﾐｲﾘ</t>
  </si>
  <si>
    <t>731-0212</t>
  </si>
  <si>
    <t>広島市安佐北区三入東1-7-1</t>
    <rPh sb="0" eb="3">
      <t>ヒロシマシ</t>
    </rPh>
    <rPh sb="3" eb="7">
      <t>アサキタク</t>
    </rPh>
    <rPh sb="7" eb="8">
      <t>サン</t>
    </rPh>
    <rPh sb="8" eb="9">
      <t>ニュウ</t>
    </rPh>
    <rPh sb="9" eb="10">
      <t>ヒガシ</t>
    </rPh>
    <phoneticPr fontId="8"/>
  </si>
  <si>
    <t>082-818-0301</t>
  </si>
  <si>
    <t>082-818-3951</t>
  </si>
  <si>
    <t>三入中学校</t>
  </si>
  <si>
    <t>口田中</t>
  </si>
  <si>
    <t>ｸﾁﾀ</t>
  </si>
  <si>
    <t>739-1733</t>
  </si>
  <si>
    <t>広島市安佐北区口田南9-13-1</t>
    <rPh sb="0" eb="3">
      <t>ヒロシマシ</t>
    </rPh>
    <rPh sb="3" eb="7">
      <t>アサキタク</t>
    </rPh>
    <rPh sb="7" eb="8">
      <t>クチ</t>
    </rPh>
    <rPh sb="8" eb="9">
      <t>タ</t>
    </rPh>
    <rPh sb="9" eb="10">
      <t>ミナミ</t>
    </rPh>
    <phoneticPr fontId="8"/>
  </si>
  <si>
    <t>082-843-9511</t>
  </si>
  <si>
    <t>082-843-8536</t>
  </si>
  <si>
    <t>口田中学校</t>
  </si>
  <si>
    <t>広島中等教育</t>
    <rPh sb="4" eb="6">
      <t>キョウイク</t>
    </rPh>
    <phoneticPr fontId="8"/>
  </si>
  <si>
    <t>ﾋﾛｼﾏﾁｭｳﾄｳｷｮｳｲｸ</t>
    <phoneticPr fontId="8" type="halfwidthKatakana"/>
  </si>
  <si>
    <t>732-0212</t>
  </si>
  <si>
    <t>広島市安佐北区三入東1-14-1</t>
    <rPh sb="0" eb="3">
      <t>ヒロシマシ</t>
    </rPh>
    <rPh sb="3" eb="7">
      <t>アサキタク</t>
    </rPh>
    <rPh sb="7" eb="9">
      <t>ミイリ</t>
    </rPh>
    <rPh sb="9" eb="10">
      <t>ヒガシ</t>
    </rPh>
    <phoneticPr fontId="44"/>
  </si>
  <si>
    <t>082-818-0600</t>
  </si>
  <si>
    <t>082-818-5140</t>
  </si>
  <si>
    <t>瀬野川中</t>
  </si>
  <si>
    <t>ｾﾉｶﾞﾜ</t>
  </si>
  <si>
    <t>739-0321</t>
  </si>
  <si>
    <t>広島市安芸区中野4-24-1</t>
    <rPh sb="0" eb="3">
      <t>ヒロシマシ</t>
    </rPh>
    <rPh sb="3" eb="6">
      <t>アキク</t>
    </rPh>
    <rPh sb="6" eb="8">
      <t>ナカノ</t>
    </rPh>
    <phoneticPr fontId="8"/>
  </si>
  <si>
    <t>082-893-1265</t>
  </si>
  <si>
    <t>082-893-1173</t>
  </si>
  <si>
    <t>安芸</t>
    <rPh sb="0" eb="2">
      <t>アキ</t>
    </rPh>
    <phoneticPr fontId="8"/>
  </si>
  <si>
    <t>瀬野川中学校</t>
  </si>
  <si>
    <t>阿戸中</t>
  </si>
  <si>
    <t>ｱﾄ</t>
  </si>
  <si>
    <t>731-4231</t>
  </si>
  <si>
    <t>広島市安芸区阿戸町2847</t>
    <rPh sb="0" eb="3">
      <t>ヒロシマシ</t>
    </rPh>
    <rPh sb="3" eb="6">
      <t>アキク</t>
    </rPh>
    <rPh sb="6" eb="7">
      <t>ア</t>
    </rPh>
    <rPh sb="7" eb="8">
      <t>ト</t>
    </rPh>
    <rPh sb="8" eb="9">
      <t>チョウ</t>
    </rPh>
    <phoneticPr fontId="8"/>
  </si>
  <si>
    <t>082-856-0414</t>
  </si>
  <si>
    <t>082-856-0395</t>
  </si>
  <si>
    <t>阿戸中学校</t>
  </si>
  <si>
    <t>船越中</t>
  </si>
  <si>
    <t>ﾌﾅｺｼ</t>
  </si>
  <si>
    <t>736-0081</t>
  </si>
  <si>
    <t>広島市安芸区船越6-44-1</t>
    <rPh sb="0" eb="3">
      <t>ヒロシマシ</t>
    </rPh>
    <rPh sb="3" eb="6">
      <t>アキク</t>
    </rPh>
    <rPh sb="6" eb="8">
      <t>フナコシ</t>
    </rPh>
    <phoneticPr fontId="8"/>
  </si>
  <si>
    <t>082-822-2835</t>
  </si>
  <si>
    <t>082-822-8309</t>
  </si>
  <si>
    <t>船越中学校</t>
  </si>
  <si>
    <t>矢野中</t>
  </si>
  <si>
    <t>ﾔﾉ</t>
  </si>
  <si>
    <t>736-0083</t>
  </si>
  <si>
    <t>広島市安芸区矢野東2-16-1</t>
    <rPh sb="0" eb="3">
      <t>ヒロシマシ</t>
    </rPh>
    <rPh sb="3" eb="6">
      <t>アキク</t>
    </rPh>
    <rPh sb="6" eb="8">
      <t>ヤノ</t>
    </rPh>
    <rPh sb="8" eb="9">
      <t>ヒガシ</t>
    </rPh>
    <phoneticPr fontId="8"/>
  </si>
  <si>
    <t>082-888-0042</t>
  </si>
  <si>
    <t>082-888-7542</t>
  </si>
  <si>
    <t>矢野中学校</t>
  </si>
  <si>
    <t>瀬野川東中</t>
  </si>
  <si>
    <t>ｾﾉｶﾞﾜﾋｶﾞｼ</t>
  </si>
  <si>
    <t>広島市安芸区中野7-29-1</t>
    <rPh sb="0" eb="3">
      <t>ヒロシマシ</t>
    </rPh>
    <rPh sb="3" eb="6">
      <t>アキク</t>
    </rPh>
    <rPh sb="6" eb="8">
      <t>ナカノ</t>
    </rPh>
    <phoneticPr fontId="8"/>
  </si>
  <si>
    <t>082-894-1601</t>
  </si>
  <si>
    <t>082-894-3462</t>
  </si>
  <si>
    <t>瀬野川東中学校</t>
  </si>
  <si>
    <t>広島三和中</t>
  </si>
  <si>
    <t>ﾋﾛｼﾏｻﾝﾜ</t>
  </si>
  <si>
    <t>731-5106</t>
  </si>
  <si>
    <t>広島市佐伯区利松3-10-1</t>
    <rPh sb="0" eb="3">
      <t>ヒロシマシ</t>
    </rPh>
    <rPh sb="3" eb="6">
      <t>サエキク</t>
    </rPh>
    <rPh sb="6" eb="7">
      <t>リ</t>
    </rPh>
    <rPh sb="7" eb="8">
      <t>マツ</t>
    </rPh>
    <phoneticPr fontId="8"/>
  </si>
  <si>
    <t>082-928-5808</t>
  </si>
  <si>
    <t>082-928-4458</t>
  </si>
  <si>
    <t>佐伯</t>
    <rPh sb="0" eb="2">
      <t>サエキ</t>
    </rPh>
    <phoneticPr fontId="8"/>
  </si>
  <si>
    <t>１</t>
    <phoneticPr fontId="8"/>
  </si>
  <si>
    <t>広島三和中学校</t>
  </si>
  <si>
    <t>五日市観音中</t>
  </si>
  <si>
    <t>ｲﾂｶｲﾁｶﾝﾉﾝ</t>
    <phoneticPr fontId="8"/>
  </si>
  <si>
    <t>731-5142</t>
  </si>
  <si>
    <t>広島市佐伯区坪井3-88</t>
    <rPh sb="0" eb="3">
      <t>ヒロシマシ</t>
    </rPh>
    <rPh sb="3" eb="6">
      <t>サエキク</t>
    </rPh>
    <rPh sb="6" eb="8">
      <t>ツボイ</t>
    </rPh>
    <phoneticPr fontId="8"/>
  </si>
  <si>
    <t>082-921-3851</t>
  </si>
  <si>
    <t>082-921-9024</t>
  </si>
  <si>
    <t>五日市観音中学校</t>
  </si>
  <si>
    <t>五月が丘中</t>
  </si>
  <si>
    <t>ｻﾂｷｶﾞｵｶ</t>
  </si>
  <si>
    <t>731-5101</t>
  </si>
  <si>
    <t>広島市佐伯区五月が丘2-23-1</t>
    <rPh sb="0" eb="3">
      <t>ヒロシマシ</t>
    </rPh>
    <rPh sb="3" eb="6">
      <t>サエキク</t>
    </rPh>
    <rPh sb="6" eb="8">
      <t>サツキ</t>
    </rPh>
    <rPh sb="9" eb="10">
      <t>オカ</t>
    </rPh>
    <phoneticPr fontId="8"/>
  </si>
  <si>
    <t>082-941-0711</t>
  </si>
  <si>
    <t>082-941-4421</t>
  </si>
  <si>
    <t>五月が丘中学校</t>
  </si>
  <si>
    <t>美鈴が丘中</t>
  </si>
  <si>
    <t>ﾐｽｽﾞｶﾞｵｶ</t>
  </si>
  <si>
    <t>731-5112</t>
  </si>
  <si>
    <t>広島市佐伯区美鈴が丘南1-12-1</t>
    <rPh sb="0" eb="3">
      <t>ヒロシマシ</t>
    </rPh>
    <rPh sb="3" eb="6">
      <t>サエキク</t>
    </rPh>
    <rPh sb="6" eb="8">
      <t>ミスズ</t>
    </rPh>
    <rPh sb="9" eb="10">
      <t>オカ</t>
    </rPh>
    <rPh sb="10" eb="11">
      <t>ミナミ</t>
    </rPh>
    <phoneticPr fontId="8"/>
  </si>
  <si>
    <t>082-928-2161</t>
  </si>
  <si>
    <t>082-928-4461</t>
  </si>
  <si>
    <t>美鈴が丘中学校</t>
  </si>
  <si>
    <t>五日市中</t>
  </si>
  <si>
    <t>ｲﾂｶｲﾁ</t>
  </si>
  <si>
    <t>731-5128</t>
  </si>
  <si>
    <t>広島市佐伯区五日市中央6-4-1</t>
    <rPh sb="0" eb="3">
      <t>ヒロシマシ</t>
    </rPh>
    <rPh sb="3" eb="6">
      <t>サエキク</t>
    </rPh>
    <rPh sb="6" eb="9">
      <t>イツカイチ</t>
    </rPh>
    <rPh sb="9" eb="11">
      <t>チュウオウ</t>
    </rPh>
    <phoneticPr fontId="8"/>
  </si>
  <si>
    <t>082-921-0148</t>
  </si>
  <si>
    <t>082-921-0947</t>
  </si>
  <si>
    <t>五日市中学校</t>
  </si>
  <si>
    <t>五日市南中</t>
  </si>
  <si>
    <t>ｲﾂｶｲﾁﾐﾅﾐ</t>
  </si>
  <si>
    <t>731-5135</t>
  </si>
  <si>
    <t>広島市佐伯区海老園4-2-21</t>
    <rPh sb="0" eb="3">
      <t>ヒロシマシ</t>
    </rPh>
    <rPh sb="3" eb="6">
      <t>サエキク</t>
    </rPh>
    <rPh sb="6" eb="8">
      <t>エビ</t>
    </rPh>
    <rPh sb="8" eb="9">
      <t>ソノ</t>
    </rPh>
    <phoneticPr fontId="8"/>
  </si>
  <si>
    <t>082-923-5601</t>
  </si>
  <si>
    <t>082-923-9828</t>
  </si>
  <si>
    <t>五日市南中学校</t>
  </si>
  <si>
    <t>城山中</t>
  </si>
  <si>
    <t>ｼﾞｮｳﾔﾏ</t>
  </si>
  <si>
    <t>731-5155</t>
  </si>
  <si>
    <t>広島市佐伯区城山2-17-1</t>
    <rPh sb="0" eb="3">
      <t>ヒロシマシ</t>
    </rPh>
    <rPh sb="3" eb="6">
      <t>サエキク</t>
    </rPh>
    <rPh sb="6" eb="8">
      <t>ジョウヤマ</t>
    </rPh>
    <phoneticPr fontId="8"/>
  </si>
  <si>
    <t>082-927-1780</t>
  </si>
  <si>
    <t>082-927-9244</t>
  </si>
  <si>
    <t>城山中学校</t>
  </si>
  <si>
    <t>湯来中</t>
  </si>
  <si>
    <t>ﾕｷ</t>
  </si>
  <si>
    <t>738-0601</t>
  </si>
  <si>
    <t>広島市佐伯区湯来町和田112</t>
    <rPh sb="0" eb="3">
      <t>ヒロシマシ</t>
    </rPh>
    <rPh sb="3" eb="5">
      <t>サイキ</t>
    </rPh>
    <rPh sb="5" eb="6">
      <t>ク</t>
    </rPh>
    <rPh sb="6" eb="9">
      <t>ユキチョウ</t>
    </rPh>
    <rPh sb="9" eb="11">
      <t>ワダ</t>
    </rPh>
    <phoneticPr fontId="8"/>
  </si>
  <si>
    <t>0829-83-0547</t>
  </si>
  <si>
    <t>0829-83-0205</t>
  </si>
  <si>
    <t>湯来中学校</t>
  </si>
  <si>
    <t>砂谷中</t>
  </si>
  <si>
    <t>ｻｺﾞﾀﾆ</t>
  </si>
  <si>
    <t>738-0513</t>
  </si>
  <si>
    <t>広島市佐伯区湯来町大字伏谷5-1</t>
    <rPh sb="0" eb="3">
      <t>ヒロシマシ</t>
    </rPh>
    <rPh sb="3" eb="5">
      <t>サイキ</t>
    </rPh>
    <rPh sb="5" eb="6">
      <t>ク</t>
    </rPh>
    <rPh sb="6" eb="9">
      <t>ユキチョウ</t>
    </rPh>
    <rPh sb="9" eb="11">
      <t>オオアザ</t>
    </rPh>
    <rPh sb="11" eb="12">
      <t>フ</t>
    </rPh>
    <rPh sb="12" eb="13">
      <t>タニ</t>
    </rPh>
    <phoneticPr fontId="8"/>
  </si>
  <si>
    <t>0829-86-0554</t>
  </si>
  <si>
    <t>0829-86-0524</t>
  </si>
  <si>
    <t>砂谷中学校</t>
  </si>
  <si>
    <t>広島なぎさ中</t>
  </si>
  <si>
    <t>ﾋﾛｼﾏﾅｷﾞｻ</t>
  </si>
  <si>
    <t>731-5138</t>
  </si>
  <si>
    <t>広島市佐伯区海老山南2-2-1</t>
    <phoneticPr fontId="8"/>
  </si>
  <si>
    <t>082-921-2137</t>
  </si>
  <si>
    <t>082-924-3020</t>
  </si>
  <si>
    <t>広島なぎさ中学校</t>
  </si>
  <si>
    <t>廿日市中</t>
  </si>
  <si>
    <t>ﾊﾂｶｲﾁ</t>
  </si>
  <si>
    <t>大竹･廿日市</t>
  </si>
  <si>
    <t>738-0004</t>
  </si>
  <si>
    <t>廿日市市桜尾3-9-1</t>
    <rPh sb="0" eb="4">
      <t>ハツカイチシ</t>
    </rPh>
    <rPh sb="4" eb="5">
      <t>サクラ</t>
    </rPh>
    <rPh sb="5" eb="6">
      <t>オ</t>
    </rPh>
    <phoneticPr fontId="8"/>
  </si>
  <si>
    <t>0829-32-3191</t>
  </si>
  <si>
    <t>0829-32-3319</t>
  </si>
  <si>
    <t>廿日市中学校</t>
  </si>
  <si>
    <t>七尾中</t>
  </si>
  <si>
    <t>ﾅﾅｵ</t>
  </si>
  <si>
    <t>738-0025</t>
  </si>
  <si>
    <t>廿日市市平良2-2-34</t>
    <rPh sb="0" eb="4">
      <t>ハツカイチシ</t>
    </rPh>
    <rPh sb="4" eb="6">
      <t>タイラ</t>
    </rPh>
    <phoneticPr fontId="8"/>
  </si>
  <si>
    <t>0829-32-8200</t>
  </si>
  <si>
    <t>0829-32-8285</t>
  </si>
  <si>
    <t>七尾中学校</t>
  </si>
  <si>
    <t>阿品台中</t>
  </si>
  <si>
    <t>ｱｼﾞﾅﾀﾞｲ</t>
  </si>
  <si>
    <t>738-0052</t>
  </si>
  <si>
    <t>廿日市市阿品台東1-1</t>
    <rPh sb="0" eb="4">
      <t>ハツカイチシ</t>
    </rPh>
    <rPh sb="4" eb="6">
      <t>アジナ</t>
    </rPh>
    <rPh sb="6" eb="7">
      <t>ダイ</t>
    </rPh>
    <rPh sb="7" eb="8">
      <t>ヒガシ</t>
    </rPh>
    <phoneticPr fontId="8"/>
  </si>
  <si>
    <t>0829-39-1516</t>
  </si>
  <si>
    <t>0829-39-1914</t>
  </si>
  <si>
    <t>阿品台中学校</t>
  </si>
  <si>
    <t>野坂中</t>
  </si>
  <si>
    <t>ﾉｻｶ</t>
  </si>
  <si>
    <t>738-0043</t>
  </si>
  <si>
    <t>廿日市市地御前北1-3-1</t>
    <rPh sb="0" eb="4">
      <t>ハツカイチシ</t>
    </rPh>
    <rPh sb="4" eb="7">
      <t>ジゴゼン</t>
    </rPh>
    <rPh sb="7" eb="8">
      <t>キタ</t>
    </rPh>
    <phoneticPr fontId="8"/>
  </si>
  <si>
    <t>0829-38-2001</t>
  </si>
  <si>
    <t>0829-38-2569</t>
  </si>
  <si>
    <t>野坂中学校</t>
  </si>
  <si>
    <t>四季が丘中</t>
  </si>
  <si>
    <t>ｼｷｶﾞｵｶ</t>
  </si>
  <si>
    <t>738-0036</t>
  </si>
  <si>
    <t>廿日市市四季が丘2-1-1</t>
    <rPh sb="0" eb="4">
      <t>ハツカイチシ</t>
    </rPh>
    <rPh sb="4" eb="6">
      <t>シキ</t>
    </rPh>
    <rPh sb="7" eb="8">
      <t>オカ</t>
    </rPh>
    <phoneticPr fontId="8"/>
  </si>
  <si>
    <t>0829-38-3371</t>
  </si>
  <si>
    <t>0829-38-3394</t>
  </si>
  <si>
    <t>四季が丘中学校</t>
  </si>
  <si>
    <t>佐伯中</t>
  </si>
  <si>
    <t>ｻｴｷ</t>
  </si>
  <si>
    <t>738-0222</t>
  </si>
  <si>
    <t>廿日市市津田69-1</t>
    <rPh sb="0" eb="4">
      <t>ハツカイチシ</t>
    </rPh>
    <rPh sb="4" eb="6">
      <t>ツダ</t>
    </rPh>
    <phoneticPr fontId="8"/>
  </si>
  <si>
    <t>0829-72-1145</t>
  </si>
  <si>
    <t>0829-72-1146</t>
  </si>
  <si>
    <t>佐伯中学校</t>
  </si>
  <si>
    <t>廿日市吉和中</t>
  </si>
  <si>
    <t>ﾊﾂｶｲﾁﾖｼﾜ</t>
  </si>
  <si>
    <t>738-0301</t>
  </si>
  <si>
    <r>
      <t>廿日市市吉和</t>
    </r>
    <r>
      <rPr>
        <sz val="10"/>
        <rFont val="ＭＳ Ｐゴシック"/>
        <family val="3"/>
        <charset val="128"/>
      </rPr>
      <t>1555</t>
    </r>
    <r>
      <rPr>
        <sz val="11"/>
        <color theme="1"/>
        <rFont val="ＭＳ Ｐゴシック"/>
        <family val="2"/>
        <scheme val="minor"/>
      </rPr>
      <t>-1</t>
    </r>
    <rPh sb="0" eb="4">
      <t>ハツカイチシ</t>
    </rPh>
    <rPh sb="4" eb="6">
      <t>ヨシワ</t>
    </rPh>
    <phoneticPr fontId="8"/>
  </si>
  <si>
    <t>0829-77-2010</t>
  </si>
  <si>
    <t>0829-77-2013</t>
  </si>
  <si>
    <t>廿日市吉和中学校</t>
  </si>
  <si>
    <t>大野中</t>
  </si>
  <si>
    <t>ｵｵﾉ</t>
  </si>
  <si>
    <t>739-0441</t>
  </si>
  <si>
    <t>廿日市市大野原4-2-60</t>
    <rPh sb="0" eb="4">
      <t>ハツカイチシ</t>
    </rPh>
    <rPh sb="4" eb="6">
      <t>オオノ</t>
    </rPh>
    <rPh sb="6" eb="7">
      <t>ハラ</t>
    </rPh>
    <phoneticPr fontId="8"/>
  </si>
  <si>
    <t>0829-55-2015</t>
  </si>
  <si>
    <t>0829-54-0475</t>
  </si>
  <si>
    <t>大野中学校</t>
  </si>
  <si>
    <t>大野東中</t>
  </si>
  <si>
    <t>ｵｵﾉﾋｶﾞｼ</t>
  </si>
  <si>
    <t>739-0406</t>
  </si>
  <si>
    <t>廿日市市大野414</t>
    <rPh sb="0" eb="4">
      <t>ハツカイチシ</t>
    </rPh>
    <rPh sb="4" eb="6">
      <t>オオノ</t>
    </rPh>
    <phoneticPr fontId="8"/>
  </si>
  <si>
    <t>0829-56-2177</t>
  </si>
  <si>
    <t>0829-56-4653</t>
  </si>
  <si>
    <t>大野東中学校</t>
  </si>
  <si>
    <t>宮島中</t>
  </si>
  <si>
    <t>ﾐﾔｼﾞﾏ</t>
  </si>
  <si>
    <t>739-0505</t>
  </si>
  <si>
    <t>廿日市市宮島町779-2</t>
    <rPh sb="0" eb="4">
      <t>ハツカイチシ</t>
    </rPh>
    <rPh sb="4" eb="7">
      <t>ミヤジマチョウ</t>
    </rPh>
    <phoneticPr fontId="8"/>
  </si>
  <si>
    <t>0829-44-2012</t>
    <phoneticPr fontId="8"/>
  </si>
  <si>
    <t>0829-44-2157</t>
  </si>
  <si>
    <t>宮島中学校</t>
  </si>
  <si>
    <t>山陽女中</t>
  </si>
  <si>
    <t>ｻﾝﾖｳｼﾞｮｼ</t>
  </si>
  <si>
    <t>738-0003</t>
  </si>
  <si>
    <t>廿日市市佐方本町1-1</t>
    <rPh sb="0" eb="4">
      <t>ハツカイチシ</t>
    </rPh>
    <rPh sb="4" eb="6">
      <t>サカタ</t>
    </rPh>
    <rPh sb="6" eb="8">
      <t>ホンマチ</t>
    </rPh>
    <phoneticPr fontId="44"/>
  </si>
  <si>
    <t>0829-32-2222</t>
  </si>
  <si>
    <t>0829-32-7683</t>
  </si>
  <si>
    <t>山陽女中学校</t>
  </si>
  <si>
    <t>玖波中</t>
  </si>
  <si>
    <t>ｸﾊﾞ</t>
  </si>
  <si>
    <t>739-0651</t>
  </si>
  <si>
    <t>大竹市玖波4-12-1</t>
    <rPh sb="0" eb="3">
      <t>オオタケシ</t>
    </rPh>
    <rPh sb="3" eb="5">
      <t>クバ</t>
    </rPh>
    <phoneticPr fontId="8"/>
  </si>
  <si>
    <t>0827-57-7241</t>
  </si>
  <si>
    <t>0827-57-3060</t>
  </si>
  <si>
    <t>玖波中学校</t>
  </si>
  <si>
    <t>小方中</t>
    <rPh sb="2" eb="3">
      <t>チュウ</t>
    </rPh>
    <phoneticPr fontId="8"/>
  </si>
  <si>
    <t>ｵｶﾞﾀ</t>
    <phoneticPr fontId="8" type="halfwidthKatakana"/>
  </si>
  <si>
    <t>739-0623</t>
  </si>
  <si>
    <t>大竹市小方ケ丘1-1</t>
    <rPh sb="0" eb="3">
      <t>オオタケシ</t>
    </rPh>
    <rPh sb="3" eb="5">
      <t>オガタ</t>
    </rPh>
    <rPh sb="6" eb="7">
      <t>オカ</t>
    </rPh>
    <phoneticPr fontId="8"/>
  </si>
  <si>
    <t>0827-57-7211</t>
  </si>
  <si>
    <t>0827-57-7208</t>
  </si>
  <si>
    <t>小方中学校</t>
    <rPh sb="2" eb="3">
      <t>チュウ</t>
    </rPh>
    <rPh sb="3" eb="5">
      <t>ガッコウ</t>
    </rPh>
    <phoneticPr fontId="8"/>
  </si>
  <si>
    <t>大竹中</t>
  </si>
  <si>
    <t>ｵｵﾀｹ</t>
  </si>
  <si>
    <t>739-0614</t>
  </si>
  <si>
    <t>大竹市白石1-8-1</t>
    <rPh sb="0" eb="3">
      <t>オオタケシ</t>
    </rPh>
    <rPh sb="3" eb="5">
      <t>シライシ</t>
    </rPh>
    <phoneticPr fontId="8"/>
  </si>
  <si>
    <t>0827-52-5177</t>
  </si>
  <si>
    <t>0827-52-5178</t>
  </si>
  <si>
    <t>大竹中学校</t>
  </si>
  <si>
    <t>加計中</t>
  </si>
  <si>
    <t>ｶｹ</t>
  </si>
  <si>
    <t>山県</t>
  </si>
  <si>
    <t>731-3501</t>
  </si>
  <si>
    <t>山県郡安芸太田町大字加計5107-1</t>
    <rPh sb="0" eb="3">
      <t>ヤマガタグン</t>
    </rPh>
    <rPh sb="3" eb="8">
      <t>アキオオタチョウ</t>
    </rPh>
    <rPh sb="8" eb="10">
      <t>オオアザ</t>
    </rPh>
    <rPh sb="10" eb="12">
      <t>カケ</t>
    </rPh>
    <phoneticPr fontId="8"/>
  </si>
  <si>
    <t>0826-22-0108</t>
  </si>
  <si>
    <t>0826-22-2926</t>
  </si>
  <si>
    <t>加計中学校</t>
  </si>
  <si>
    <t>女　子</t>
    <rPh sb="0" eb="3">
      <t>ジョシ</t>
    </rPh>
    <phoneticPr fontId="8"/>
  </si>
  <si>
    <t>安芸太田中</t>
    <rPh sb="0" eb="4">
      <t>アキオオタ</t>
    </rPh>
    <rPh sb="4" eb="5">
      <t>チュウ</t>
    </rPh>
    <phoneticPr fontId="8"/>
  </si>
  <si>
    <t>ｱｷｵｵﾀ</t>
    <phoneticPr fontId="8"/>
  </si>
  <si>
    <t>731-3701</t>
  </si>
  <si>
    <t>山県郡安芸太田町上筒賀172</t>
    <rPh sb="0" eb="3">
      <t>ヤマガタグン</t>
    </rPh>
    <rPh sb="3" eb="8">
      <t>アキオオタチョウ</t>
    </rPh>
    <rPh sb="8" eb="9">
      <t>カミ</t>
    </rPh>
    <rPh sb="9" eb="11">
      <t>ツツガ</t>
    </rPh>
    <phoneticPr fontId="8"/>
  </si>
  <si>
    <t>0826-32-2244</t>
  </si>
  <si>
    <t>0826-32-2987</t>
  </si>
  <si>
    <t>安芸太田中学校</t>
  </si>
  <si>
    <t>芸北中</t>
  </si>
  <si>
    <t>ｹﾞｲﾎｸ</t>
  </si>
  <si>
    <t>731-2323</t>
  </si>
  <si>
    <t>山県郡北広島町川小田10075-90</t>
    <rPh sb="0" eb="3">
      <t>ヤマガタグン</t>
    </rPh>
    <rPh sb="7" eb="8">
      <t>カワ</t>
    </rPh>
    <rPh sb="8" eb="10">
      <t>オダ</t>
    </rPh>
    <phoneticPr fontId="8"/>
  </si>
  <si>
    <t>0826-35-0151</t>
  </si>
  <si>
    <t>0826-35-0409</t>
  </si>
  <si>
    <t>芸北中学校</t>
  </si>
  <si>
    <t>ナンバー</t>
    <phoneticPr fontId="8"/>
  </si>
  <si>
    <t>フリガナ</t>
    <phoneticPr fontId="8"/>
  </si>
  <si>
    <t>豊平中</t>
  </si>
  <si>
    <t>ﾄﾖﾋﾗ</t>
  </si>
  <si>
    <t>731-1712</t>
  </si>
  <si>
    <t>山県郡北広島町都志見10914</t>
    <rPh sb="0" eb="3">
      <t>ヤマガタグン</t>
    </rPh>
    <rPh sb="7" eb="8">
      <t>ミヤコ</t>
    </rPh>
    <rPh sb="8" eb="9">
      <t>ココロザシ</t>
    </rPh>
    <rPh sb="9" eb="10">
      <t>ミ</t>
    </rPh>
    <phoneticPr fontId="8"/>
  </si>
  <si>
    <t>0826-83-0160</t>
  </si>
  <si>
    <t>0826-85-0130</t>
  </si>
  <si>
    <t>豊平中学校</t>
  </si>
  <si>
    <t>大朝中</t>
  </si>
  <si>
    <t>ｵｵｱｻ</t>
  </si>
  <si>
    <t>731-2104</t>
  </si>
  <si>
    <t>山県郡北広島町大朝4683-1</t>
    <rPh sb="0" eb="3">
      <t>ヤマガタグン</t>
    </rPh>
    <rPh sb="7" eb="9">
      <t>オオアサ</t>
    </rPh>
    <phoneticPr fontId="8"/>
  </si>
  <si>
    <t>0826-82-2037</t>
  </si>
  <si>
    <t>0826-82-2103</t>
  </si>
  <si>
    <t>大朝中学校</t>
  </si>
  <si>
    <t>女</t>
    <rPh sb="0" eb="1">
      <t>オンナ</t>
    </rPh>
    <phoneticPr fontId="8"/>
  </si>
  <si>
    <t>千代田中</t>
  </si>
  <si>
    <t>ﾁﾖﾀﾞ</t>
  </si>
  <si>
    <t>731-1532</t>
  </si>
  <si>
    <t>山県郡北広島町古保利450</t>
    <rPh sb="0" eb="3">
      <t>ヤマガタグン</t>
    </rPh>
    <rPh sb="7" eb="8">
      <t>フル</t>
    </rPh>
    <rPh sb="8" eb="9">
      <t>ホ</t>
    </rPh>
    <rPh sb="9" eb="10">
      <t>リ</t>
    </rPh>
    <phoneticPr fontId="8"/>
  </si>
  <si>
    <t>0826-72-3101</t>
  </si>
  <si>
    <t>0826-72-3873</t>
  </si>
  <si>
    <t>千代田中学校</t>
  </si>
  <si>
    <t>新庄中</t>
  </si>
  <si>
    <t>ｼﾝｼﾞｮｳ</t>
  </si>
  <si>
    <t>731-2198</t>
  </si>
  <si>
    <t>山県郡北広島町新庄848</t>
    <rPh sb="0" eb="2">
      <t>ヤマガタ</t>
    </rPh>
    <rPh sb="2" eb="3">
      <t>グン</t>
    </rPh>
    <rPh sb="7" eb="9">
      <t>シンジョウ</t>
    </rPh>
    <phoneticPr fontId="8"/>
  </si>
  <si>
    <t>0826-82-2323</t>
  </si>
  <si>
    <t>0826-82-3273</t>
  </si>
  <si>
    <t>新庄中学校</t>
  </si>
  <si>
    <t>吉田中</t>
  </si>
  <si>
    <t>ﾖｼﾀﾞ</t>
  </si>
  <si>
    <t>安芸高田</t>
  </si>
  <si>
    <t>731-0521</t>
  </si>
  <si>
    <t>安芸高田市吉田町常友1018-1</t>
    <rPh sb="5" eb="8">
      <t>ヨシダチョウ</t>
    </rPh>
    <rPh sb="8" eb="9">
      <t>ツネ</t>
    </rPh>
    <rPh sb="9" eb="10">
      <t>トモ</t>
    </rPh>
    <phoneticPr fontId="8"/>
  </si>
  <si>
    <t>0826-42-0400</t>
  </si>
  <si>
    <t>0826-42-1544</t>
  </si>
  <si>
    <t>吉田中学校</t>
  </si>
  <si>
    <t>八千代中</t>
  </si>
  <si>
    <t>ﾔﾁﾖ</t>
  </si>
  <si>
    <t>731-0303</t>
  </si>
  <si>
    <t>安芸高田市八千代町佐々井1438-1</t>
    <rPh sb="5" eb="9">
      <t>ヤチヨチョウ</t>
    </rPh>
    <rPh sb="9" eb="12">
      <t>ササイ</t>
    </rPh>
    <phoneticPr fontId="8"/>
  </si>
  <si>
    <t>0826-52-2007</t>
  </si>
  <si>
    <t>0826-52-3885</t>
  </si>
  <si>
    <t>八千代中学校</t>
  </si>
  <si>
    <t>美土里中</t>
  </si>
  <si>
    <t>ﾐﾄﾞﾘ</t>
  </si>
  <si>
    <t>731-0612</t>
  </si>
  <si>
    <t>安芸高田市美土里町本郷1214-5</t>
    <rPh sb="5" eb="9">
      <t>ミドリチョウ</t>
    </rPh>
    <rPh sb="9" eb="11">
      <t>ホンゴウ</t>
    </rPh>
    <phoneticPr fontId="8"/>
  </si>
  <si>
    <t>0826-54-0142</t>
  </si>
  <si>
    <t>0826-54-0291</t>
  </si>
  <si>
    <t>美土里中学校</t>
  </si>
  <si>
    <t>高宮中</t>
  </si>
  <si>
    <t>ﾀｶﾐﾔ</t>
  </si>
  <si>
    <t>739-1802</t>
  </si>
  <si>
    <t>安芸高田市高宮町佐々部38-2</t>
    <rPh sb="5" eb="8">
      <t>タカミヤチョウ</t>
    </rPh>
    <rPh sb="8" eb="11">
      <t>ササベ</t>
    </rPh>
    <phoneticPr fontId="8"/>
  </si>
  <si>
    <t>0826-57-0050</t>
  </si>
  <si>
    <t>高宮中学校</t>
  </si>
  <si>
    <t>甲田中</t>
  </si>
  <si>
    <t>ｺｳﾀﾞ</t>
  </si>
  <si>
    <t>739-1101</t>
  </si>
  <si>
    <t>安芸高田市甲田町高田原1250</t>
    <rPh sb="5" eb="8">
      <t>コウダチョウ</t>
    </rPh>
    <rPh sb="8" eb="10">
      <t>タカタ</t>
    </rPh>
    <rPh sb="10" eb="11">
      <t>ハラ</t>
    </rPh>
    <phoneticPr fontId="8"/>
  </si>
  <si>
    <t>0826-45-2003</t>
  </si>
  <si>
    <t>0826-45-4793</t>
  </si>
  <si>
    <t>甲田中学校</t>
  </si>
  <si>
    <t>向原中</t>
  </si>
  <si>
    <t>ﾑｶｲﾊﾗ</t>
  </si>
  <si>
    <t>739-1201</t>
  </si>
  <si>
    <t>安芸高田市向原町坂236-1</t>
    <rPh sb="5" eb="8">
      <t>ムカイハラチョウ</t>
    </rPh>
    <rPh sb="8" eb="9">
      <t>サカ</t>
    </rPh>
    <phoneticPr fontId="8"/>
  </si>
  <si>
    <t>0826-46-2049</t>
  </si>
  <si>
    <t>0826-46-4043</t>
  </si>
  <si>
    <t>向原中学校</t>
  </si>
  <si>
    <t>仁方中</t>
  </si>
  <si>
    <t>ﾆｶﾞﾀ</t>
  </si>
  <si>
    <t>呉</t>
  </si>
  <si>
    <t>737-0154</t>
  </si>
  <si>
    <t>呉市仁方桟橋通16-8</t>
    <rPh sb="0" eb="2">
      <t>クレシ</t>
    </rPh>
    <rPh sb="2" eb="3">
      <t>ジン</t>
    </rPh>
    <rPh sb="3" eb="4">
      <t>ガタ</t>
    </rPh>
    <rPh sb="4" eb="6">
      <t>サンバシ</t>
    </rPh>
    <rPh sb="6" eb="7">
      <t>トオ</t>
    </rPh>
    <phoneticPr fontId="8"/>
  </si>
  <si>
    <t>0823-79-1177</t>
  </si>
  <si>
    <t>0823-79-6929</t>
  </si>
  <si>
    <t>仁方中学校</t>
  </si>
  <si>
    <t>広南中</t>
    <rPh sb="0" eb="1">
      <t>ヒロ</t>
    </rPh>
    <rPh sb="1" eb="2">
      <t>ミナミ</t>
    </rPh>
    <rPh sb="2" eb="3">
      <t>チュウ</t>
    </rPh>
    <phoneticPr fontId="8"/>
  </si>
  <si>
    <t>ﾋﾛﾐﾅﾐ</t>
    <phoneticPr fontId="8"/>
  </si>
  <si>
    <t>737-0136</t>
  </si>
  <si>
    <t>呉市広長浜4-1-9</t>
    <rPh sb="0" eb="2">
      <t>クレシ</t>
    </rPh>
    <rPh sb="2" eb="3">
      <t>ヒロ</t>
    </rPh>
    <rPh sb="3" eb="5">
      <t>ナガハマ</t>
    </rPh>
    <phoneticPr fontId="8"/>
  </si>
  <si>
    <t>0823-71-7920</t>
  </si>
  <si>
    <t>0823-74-3502</t>
  </si>
  <si>
    <t>広南中学校</t>
  </si>
  <si>
    <t>白岳中</t>
  </si>
  <si>
    <t>ｼﾗﾀｹ</t>
  </si>
  <si>
    <t>737-0142</t>
  </si>
  <si>
    <t>呉市広駅前2-11-1</t>
    <rPh sb="0" eb="2">
      <t>クレシ</t>
    </rPh>
    <rPh sb="2" eb="3">
      <t>ヒロ</t>
    </rPh>
    <rPh sb="3" eb="5">
      <t>エキマエ</t>
    </rPh>
    <phoneticPr fontId="8"/>
  </si>
  <si>
    <t>0823-74-2121</t>
  </si>
  <si>
    <t>0823-74-3503</t>
  </si>
  <si>
    <t>白岳中学校</t>
  </si>
  <si>
    <t>広中央中</t>
  </si>
  <si>
    <t>ﾋﾛﾁｭｳｵｳ</t>
  </si>
  <si>
    <t>737-0121</t>
  </si>
  <si>
    <t>呉市広吉松2-15-1</t>
    <rPh sb="0" eb="2">
      <t>クレシ</t>
    </rPh>
    <rPh sb="2" eb="3">
      <t>ヒロ</t>
    </rPh>
    <rPh sb="3" eb="5">
      <t>ヨシマツ</t>
    </rPh>
    <phoneticPr fontId="8"/>
  </si>
  <si>
    <t>0823-71-8524</t>
  </si>
  <si>
    <t>0823-74-3504</t>
  </si>
  <si>
    <t>広中央中学校</t>
  </si>
  <si>
    <t>郷原中</t>
  </si>
  <si>
    <t>ｺﾞｳﾊﾗ</t>
  </si>
  <si>
    <t>724-0161</t>
  </si>
  <si>
    <t>呉市郷原1706</t>
    <rPh sb="0" eb="2">
      <t>クレシ</t>
    </rPh>
    <rPh sb="2" eb="4">
      <t>ゴウバラ</t>
    </rPh>
    <phoneticPr fontId="8"/>
  </si>
  <si>
    <t>0823-77-0014</t>
  </si>
  <si>
    <t>0823-77-0065</t>
  </si>
  <si>
    <t>郷原中学校</t>
  </si>
  <si>
    <t>横路中</t>
  </si>
  <si>
    <t>ﾖｺﾛ</t>
  </si>
  <si>
    <t>737-0113</t>
  </si>
  <si>
    <t>呉市広横路4-9-15</t>
    <rPh sb="0" eb="2">
      <t>クレシ</t>
    </rPh>
    <rPh sb="2" eb="3">
      <t>ヒロ</t>
    </rPh>
    <rPh sb="3" eb="4">
      <t>ヨコ</t>
    </rPh>
    <rPh sb="4" eb="5">
      <t>ジ</t>
    </rPh>
    <phoneticPr fontId="8"/>
  </si>
  <si>
    <t>0823-71-7827</t>
  </si>
  <si>
    <t>0823-74-3505</t>
  </si>
  <si>
    <t>横路中学校</t>
  </si>
  <si>
    <t>阿賀中</t>
  </si>
  <si>
    <t>ｱｶﾞ</t>
  </si>
  <si>
    <t>737-0003</t>
  </si>
  <si>
    <t>呉市阿賀中央5-14-16</t>
    <rPh sb="0" eb="2">
      <t>クレシ</t>
    </rPh>
    <rPh sb="2" eb="3">
      <t>ア</t>
    </rPh>
    <rPh sb="3" eb="4">
      <t>ガ</t>
    </rPh>
    <rPh sb="4" eb="6">
      <t>チュウオウ</t>
    </rPh>
    <phoneticPr fontId="8"/>
  </si>
  <si>
    <t>0823-71-3304</t>
  </si>
  <si>
    <t>0823-74-3506</t>
  </si>
  <si>
    <t>阿賀中学校</t>
  </si>
  <si>
    <t>大冠中</t>
  </si>
  <si>
    <t>ﾀﾞｲｶﾝ</t>
  </si>
  <si>
    <t>大冠中学校</t>
  </si>
  <si>
    <t>警固屋中</t>
  </si>
  <si>
    <t>ｹｺﾞﾔ</t>
  </si>
  <si>
    <t>737-0012</t>
  </si>
  <si>
    <t>呉市警固屋7-4-1</t>
    <rPh sb="0" eb="2">
      <t>クレシ</t>
    </rPh>
    <rPh sb="2" eb="3">
      <t>イマシ</t>
    </rPh>
    <rPh sb="3" eb="4">
      <t>ガタマリ</t>
    </rPh>
    <rPh sb="4" eb="5">
      <t>ヤ</t>
    </rPh>
    <phoneticPr fontId="8"/>
  </si>
  <si>
    <t>0823-28-0914</t>
  </si>
  <si>
    <t>0823-28-2985</t>
  </si>
  <si>
    <t>警固屋中学校</t>
  </si>
  <si>
    <t>宮原中</t>
  </si>
  <si>
    <t>ﾐﾔﾊﾗ</t>
  </si>
  <si>
    <t>737-0015</t>
  </si>
  <si>
    <t>呉市船見町1-1</t>
    <rPh sb="0" eb="2">
      <t>クレシ</t>
    </rPh>
    <rPh sb="2" eb="3">
      <t>フネ</t>
    </rPh>
    <rPh sb="3" eb="4">
      <t>ミ</t>
    </rPh>
    <rPh sb="4" eb="5">
      <t>マチ</t>
    </rPh>
    <phoneticPr fontId="8"/>
  </si>
  <si>
    <t>0823-21-1468</t>
  </si>
  <si>
    <t>0823-24-9814</t>
  </si>
  <si>
    <t>宮原中学校</t>
  </si>
  <si>
    <t>和庄中</t>
  </si>
  <si>
    <t>ﾜｼｮｳ</t>
  </si>
  <si>
    <t>737-0043</t>
  </si>
  <si>
    <t>呉市和庄登町3-18</t>
    <rPh sb="0" eb="2">
      <t>クレシ</t>
    </rPh>
    <rPh sb="2" eb="3">
      <t>ワ</t>
    </rPh>
    <rPh sb="3" eb="4">
      <t>ショウ</t>
    </rPh>
    <rPh sb="4" eb="5">
      <t>ト</t>
    </rPh>
    <rPh sb="5" eb="6">
      <t>マチ</t>
    </rPh>
    <phoneticPr fontId="8"/>
  </si>
  <si>
    <t>0823-21-6631</t>
  </si>
  <si>
    <t>0823-24-9845</t>
  </si>
  <si>
    <t>和庄中学校</t>
  </si>
  <si>
    <t>東畑中</t>
  </si>
  <si>
    <t>ﾋｶﾞｼﾊﾀ</t>
  </si>
  <si>
    <t>737-0072</t>
  </si>
  <si>
    <t>呉市東畑2-7-38</t>
    <rPh sb="0" eb="2">
      <t>クレシ</t>
    </rPh>
    <rPh sb="2" eb="3">
      <t>ヒガシ</t>
    </rPh>
    <rPh sb="3" eb="4">
      <t>ハタケ</t>
    </rPh>
    <phoneticPr fontId="8"/>
  </si>
  <si>
    <t>0823-21-6210</t>
  </si>
  <si>
    <t>0823-24-9846</t>
  </si>
  <si>
    <t>東畑中学校</t>
  </si>
  <si>
    <t>片山中</t>
  </si>
  <si>
    <t>ｶﾀﾔﾏ</t>
  </si>
  <si>
    <t>737-0805</t>
  </si>
  <si>
    <t>呉市東片山町13-5</t>
    <rPh sb="0" eb="2">
      <t>クレシ</t>
    </rPh>
    <rPh sb="2" eb="6">
      <t>ヒガシカタヤマチョウ</t>
    </rPh>
    <phoneticPr fontId="8"/>
  </si>
  <si>
    <t>0823-21-4995</t>
  </si>
  <si>
    <t>0823-24-9847</t>
  </si>
  <si>
    <t>片山中学校</t>
  </si>
  <si>
    <t>呉中央中</t>
  </si>
  <si>
    <t>ｸﾚﾁｭｳｵｳ</t>
  </si>
  <si>
    <t>737-0811</t>
  </si>
  <si>
    <t>呉市西中央4-10-52</t>
    <rPh sb="0" eb="2">
      <t>クレシ</t>
    </rPh>
    <rPh sb="2" eb="3">
      <t>ニシ</t>
    </rPh>
    <rPh sb="3" eb="5">
      <t>チュウオウ</t>
    </rPh>
    <phoneticPr fontId="8"/>
  </si>
  <si>
    <t>0823-21-2828</t>
  </si>
  <si>
    <t>0823-24-9848</t>
  </si>
  <si>
    <t>呉中央中学校</t>
  </si>
  <si>
    <t>両城中</t>
  </si>
  <si>
    <t>ﾘｮｳｼﾞｮｳ</t>
  </si>
  <si>
    <t>737-0826</t>
  </si>
  <si>
    <t>呉市両城2-22-15</t>
    <rPh sb="0" eb="2">
      <t>クレシ</t>
    </rPh>
    <rPh sb="2" eb="3">
      <t>リョウ</t>
    </rPh>
    <rPh sb="3" eb="4">
      <t>ジョウ</t>
    </rPh>
    <phoneticPr fontId="8"/>
  </si>
  <si>
    <t>0823-21-4661</t>
  </si>
  <si>
    <t>0823-24-9849</t>
  </si>
  <si>
    <t>両城中学校</t>
  </si>
  <si>
    <t>吉浦中</t>
  </si>
  <si>
    <t>ﾖｼｳﾗ</t>
  </si>
  <si>
    <t>737-0862</t>
  </si>
  <si>
    <t>呉市狩留賀町8-6</t>
    <rPh sb="0" eb="2">
      <t>クレシ</t>
    </rPh>
    <rPh sb="2" eb="6">
      <t>カルガチョウ</t>
    </rPh>
    <phoneticPr fontId="8"/>
  </si>
  <si>
    <t>0823-31-7570</t>
  </si>
  <si>
    <t>0823-31-2837</t>
  </si>
  <si>
    <t>吉浦中学校</t>
  </si>
  <si>
    <t>天応中</t>
  </si>
  <si>
    <t>ﾃﾝﾉｳ</t>
  </si>
  <si>
    <t>737-0882</t>
  </si>
  <si>
    <t>呉市天応東久保2-7-1</t>
    <rPh sb="0" eb="2">
      <t>クレシ</t>
    </rPh>
    <rPh sb="2" eb="4">
      <t>テンノウ</t>
    </rPh>
    <rPh sb="4" eb="5">
      <t>ヒガシ</t>
    </rPh>
    <rPh sb="5" eb="7">
      <t>クボ</t>
    </rPh>
    <phoneticPr fontId="8"/>
  </si>
  <si>
    <t>0823-38-7545</t>
  </si>
  <si>
    <t>0823-38-8334</t>
  </si>
  <si>
    <t>天応中学校</t>
  </si>
  <si>
    <t>昭和中</t>
  </si>
  <si>
    <t>ｼｮｳﾜ</t>
  </si>
  <si>
    <t>737-0935</t>
  </si>
  <si>
    <t>呉市焼山中央6-9-1</t>
    <rPh sb="0" eb="2">
      <t>クレシ</t>
    </rPh>
    <rPh sb="2" eb="4">
      <t>ヤケヤマ</t>
    </rPh>
    <rPh sb="4" eb="6">
      <t>チュウオウ</t>
    </rPh>
    <phoneticPr fontId="8"/>
  </si>
  <si>
    <t>0823-33-0311</t>
  </si>
  <si>
    <t>0823-34-2127</t>
  </si>
  <si>
    <t>昭和中学校</t>
  </si>
  <si>
    <t>昭和北中</t>
  </si>
  <si>
    <t>ｼｮｳﾜｷﾀ</t>
  </si>
  <si>
    <t>737-0913</t>
  </si>
  <si>
    <t>呉市焼山泉ヶ丘2-11-1</t>
    <rPh sb="0" eb="2">
      <t>クレシ</t>
    </rPh>
    <rPh sb="2" eb="4">
      <t>ヤケヤマ</t>
    </rPh>
    <rPh sb="4" eb="5">
      <t>イズミ</t>
    </rPh>
    <rPh sb="6" eb="7">
      <t>オカ</t>
    </rPh>
    <phoneticPr fontId="8"/>
  </si>
  <si>
    <t>0823-33-9610</t>
  </si>
  <si>
    <t>0823-34-2128</t>
  </si>
  <si>
    <t>昭和北中学校</t>
  </si>
  <si>
    <t>呉青山中</t>
  </si>
  <si>
    <t>ｸﾚｱｵﾔﾏ</t>
  </si>
  <si>
    <t>737-0023</t>
  </si>
  <si>
    <t>呉市青山町2-1</t>
    <rPh sb="0" eb="2">
      <t>クレシ</t>
    </rPh>
    <rPh sb="2" eb="4">
      <t>アオヤマ</t>
    </rPh>
    <rPh sb="4" eb="5">
      <t>マチ</t>
    </rPh>
    <phoneticPr fontId="8"/>
  </si>
  <si>
    <t>0823-32-1721</t>
  </si>
  <si>
    <t>0823-32-2821</t>
  </si>
  <si>
    <t>呉青山中学校</t>
  </si>
  <si>
    <t>川尻中</t>
  </si>
  <si>
    <t>ｶﾜｼﾞﾘ</t>
  </si>
  <si>
    <t>729-2603</t>
  </si>
  <si>
    <t>呉市川尻町西1-23-47</t>
    <rPh sb="0" eb="2">
      <t>クレシ</t>
    </rPh>
    <rPh sb="2" eb="5">
      <t>カワジリチョウ</t>
    </rPh>
    <rPh sb="5" eb="6">
      <t>ニシ</t>
    </rPh>
    <phoneticPr fontId="8"/>
  </si>
  <si>
    <t>0823-87-2072</t>
  </si>
  <si>
    <t>0823-87-2507</t>
  </si>
  <si>
    <t>川尻中学校</t>
  </si>
  <si>
    <t>安浦中</t>
  </si>
  <si>
    <t>ﾔｽｳﾗ</t>
  </si>
  <si>
    <t>729-2502</t>
  </si>
  <si>
    <t>呉市安浦町中央4-2-1</t>
    <rPh sb="0" eb="2">
      <t>クレシ</t>
    </rPh>
    <rPh sb="2" eb="5">
      <t>ヤスウラチョウ</t>
    </rPh>
    <rPh sb="5" eb="7">
      <t>チュウオウ</t>
    </rPh>
    <phoneticPr fontId="8"/>
  </si>
  <si>
    <t>0823-84-5151</t>
  </si>
  <si>
    <t>0823-84-5152</t>
  </si>
  <si>
    <t>安浦中学校</t>
  </si>
  <si>
    <t>豊浜中</t>
  </si>
  <si>
    <t>ﾄﾖﾊﾏ</t>
  </si>
  <si>
    <t>734-0101</t>
  </si>
  <si>
    <t>呉市豊浜町豊島3438</t>
    <rPh sb="0" eb="2">
      <t>クレシ</t>
    </rPh>
    <rPh sb="2" eb="5">
      <t>トヨハマチョウ</t>
    </rPh>
    <rPh sb="5" eb="7">
      <t>トヨシマ</t>
    </rPh>
    <phoneticPr fontId="8"/>
  </si>
  <si>
    <t>08466-8-2009</t>
  </si>
  <si>
    <t>08466-8-2909</t>
  </si>
  <si>
    <t>豊浜中学校</t>
  </si>
  <si>
    <t>音戸中</t>
  </si>
  <si>
    <t>ｵﾝﾄﾞ</t>
  </si>
  <si>
    <t>737-1205</t>
  </si>
  <si>
    <t>呉市音戸町南隠渡4-15-1</t>
    <rPh sb="2" eb="4">
      <t>オンド</t>
    </rPh>
    <rPh sb="4" eb="5">
      <t>チョウ</t>
    </rPh>
    <rPh sb="5" eb="6">
      <t>ミナミ</t>
    </rPh>
    <rPh sb="6" eb="7">
      <t>イン</t>
    </rPh>
    <rPh sb="7" eb="8">
      <t>ワタ</t>
    </rPh>
    <phoneticPr fontId="8"/>
  </si>
  <si>
    <t>0823-51-2731</t>
  </si>
  <si>
    <t>0823-52-1505</t>
  </si>
  <si>
    <t>音戸中学校</t>
  </si>
  <si>
    <t>明徳中</t>
  </si>
  <si>
    <t>ﾒｲﾄｸ</t>
  </si>
  <si>
    <t>737-1214</t>
  </si>
  <si>
    <t>呉市音戸町藤脇1-30-1</t>
    <rPh sb="2" eb="4">
      <t>オンド</t>
    </rPh>
    <rPh sb="4" eb="5">
      <t>チョウ</t>
    </rPh>
    <rPh sb="5" eb="6">
      <t>フジ</t>
    </rPh>
    <rPh sb="6" eb="7">
      <t>ワキ</t>
    </rPh>
    <phoneticPr fontId="8"/>
  </si>
  <si>
    <t>0823-56-0303</t>
  </si>
  <si>
    <t>0823-56-0309</t>
  </si>
  <si>
    <t>明徳中学校</t>
  </si>
  <si>
    <t>倉橋中</t>
  </si>
  <si>
    <t>ｸﾗﾊｼ</t>
    <phoneticPr fontId="8" type="halfwidthKatakana"/>
  </si>
  <si>
    <t>呉</t>
    <phoneticPr fontId="8" type="halfwidthKatakana"/>
  </si>
  <si>
    <t>737-1377</t>
    <phoneticPr fontId="8"/>
  </si>
  <si>
    <t>呉市倉橋町383-2</t>
    <rPh sb="0" eb="2">
      <t>クレシ</t>
    </rPh>
    <rPh sb="2" eb="4">
      <t>クラハシ</t>
    </rPh>
    <rPh sb="4" eb="5">
      <t>チョウ</t>
    </rPh>
    <phoneticPr fontId="8"/>
  </si>
  <si>
    <t>0823-53-0019</t>
    <phoneticPr fontId="8"/>
  </si>
  <si>
    <t>0823-53-0021</t>
    <phoneticPr fontId="8"/>
  </si>
  <si>
    <t>倉橋中学校</t>
  </si>
  <si>
    <t>蒲刈中</t>
  </si>
  <si>
    <t>ｶﾏｶﾞﾘ</t>
  </si>
  <si>
    <t>737-0311</t>
  </si>
  <si>
    <t>呉市蒲刈町向771</t>
    <rPh sb="2" eb="5">
      <t>カマガリチョウ</t>
    </rPh>
    <rPh sb="5" eb="6">
      <t>ムカイ</t>
    </rPh>
    <phoneticPr fontId="41"/>
  </si>
  <si>
    <t>0823-68-0020</t>
  </si>
  <si>
    <t>0823-70-9030</t>
  </si>
  <si>
    <t>蒲刈中学校</t>
  </si>
  <si>
    <t>安芸府中中</t>
  </si>
  <si>
    <t>ｱｷﾌﾁｭｳ</t>
    <phoneticPr fontId="8"/>
  </si>
  <si>
    <t>安芸</t>
  </si>
  <si>
    <t>735-0005</t>
  </si>
  <si>
    <t>安芸郡府中町宮の町5-4-28</t>
    <rPh sb="0" eb="3">
      <t>アキグン</t>
    </rPh>
    <rPh sb="3" eb="6">
      <t>フチュウチョウ</t>
    </rPh>
    <rPh sb="6" eb="7">
      <t>ミヤ</t>
    </rPh>
    <rPh sb="8" eb="9">
      <t>マチ</t>
    </rPh>
    <phoneticPr fontId="8"/>
  </si>
  <si>
    <t>082-282-3181</t>
  </si>
  <si>
    <t>082-282-3182</t>
  </si>
  <si>
    <t>安芸府中中学校</t>
  </si>
  <si>
    <t>府中緑ヶ丘中</t>
  </si>
  <si>
    <t>ﾌﾁｭｳﾐﾄﾞﾘｶﾞｵｶ</t>
  </si>
  <si>
    <t>735-0024</t>
  </si>
  <si>
    <t>安芸郡府中町緑ヶ丘3-18</t>
    <rPh sb="0" eb="3">
      <t>アキグン</t>
    </rPh>
    <rPh sb="3" eb="6">
      <t>フチュウチョウ</t>
    </rPh>
    <rPh sb="6" eb="9">
      <t>ミドリガオカ</t>
    </rPh>
    <phoneticPr fontId="8"/>
  </si>
  <si>
    <t>082-283-4701</t>
  </si>
  <si>
    <t>082-283-4707</t>
  </si>
  <si>
    <t>府中緑ヶ丘中学校</t>
  </si>
  <si>
    <t>海田中</t>
  </si>
  <si>
    <t>ｶｲﾀ</t>
  </si>
  <si>
    <t>736-0026</t>
  </si>
  <si>
    <t>安芸郡海田町幸町10-1</t>
    <rPh sb="0" eb="3">
      <t>アキグン</t>
    </rPh>
    <rPh sb="3" eb="5">
      <t>カイタ</t>
    </rPh>
    <rPh sb="5" eb="6">
      <t>チョウ</t>
    </rPh>
    <rPh sb="6" eb="7">
      <t>コウ</t>
    </rPh>
    <rPh sb="7" eb="8">
      <t>マチ</t>
    </rPh>
    <phoneticPr fontId="8"/>
  </si>
  <si>
    <t>082-822-2258</t>
  </si>
  <si>
    <t>082-823-8505</t>
  </si>
  <si>
    <t>海田中学校</t>
  </si>
  <si>
    <t>海田西中</t>
  </si>
  <si>
    <t>ｶｲﾀﾆｼ</t>
  </si>
  <si>
    <t>736-0052</t>
  </si>
  <si>
    <t>安芸郡海田町南つくも町2-2</t>
    <rPh sb="0" eb="2">
      <t>アキ</t>
    </rPh>
    <rPh sb="2" eb="3">
      <t>グン</t>
    </rPh>
    <rPh sb="3" eb="6">
      <t>カイタチョウ</t>
    </rPh>
    <rPh sb="6" eb="7">
      <t>ミナミ</t>
    </rPh>
    <rPh sb="10" eb="11">
      <t>マチ</t>
    </rPh>
    <phoneticPr fontId="8"/>
  </si>
  <si>
    <t>082-823-8551</t>
  </si>
  <si>
    <t>082-822-3165</t>
  </si>
  <si>
    <t>海田西中学校</t>
  </si>
  <si>
    <t>熊野中</t>
  </si>
  <si>
    <t>ｸﾏﾉ</t>
  </si>
  <si>
    <t>731-4214</t>
  </si>
  <si>
    <t>安芸郡熊野町中溝6-1-1</t>
    <rPh sb="0" eb="2">
      <t>アキ</t>
    </rPh>
    <rPh sb="2" eb="3">
      <t>グン</t>
    </rPh>
    <rPh sb="3" eb="5">
      <t>クマノ</t>
    </rPh>
    <rPh sb="5" eb="6">
      <t>チョウ</t>
    </rPh>
    <rPh sb="6" eb="7">
      <t>ナカ</t>
    </rPh>
    <rPh sb="7" eb="8">
      <t>ミゾ</t>
    </rPh>
    <phoneticPr fontId="8"/>
  </si>
  <si>
    <t>082-854-0109</t>
  </si>
  <si>
    <t>082-855-2485</t>
  </si>
  <si>
    <t>熊野中学校</t>
  </si>
  <si>
    <t>熊野東中</t>
  </si>
  <si>
    <t>ｸﾏﾉﾋｶﾞｼ</t>
  </si>
  <si>
    <t>731-4213</t>
  </si>
  <si>
    <t>安芸郡熊野町萩原1-23-1</t>
    <rPh sb="0" eb="2">
      <t>アキ</t>
    </rPh>
    <rPh sb="2" eb="3">
      <t>グン</t>
    </rPh>
    <rPh sb="3" eb="5">
      <t>クマノ</t>
    </rPh>
    <rPh sb="5" eb="6">
      <t>チョウ</t>
    </rPh>
    <rPh sb="6" eb="7">
      <t>ハギ</t>
    </rPh>
    <rPh sb="7" eb="8">
      <t>ハラ</t>
    </rPh>
    <phoneticPr fontId="8"/>
  </si>
  <si>
    <t>082-854-7111</t>
  </si>
  <si>
    <t>082-855-2486</t>
  </si>
  <si>
    <t>熊野東中学校</t>
  </si>
  <si>
    <t>坂中</t>
  </si>
  <si>
    <t>ｻｶ</t>
  </si>
  <si>
    <t>731-4323</t>
  </si>
  <si>
    <t>安芸郡坂町横浜中央1-6-57</t>
    <rPh sb="0" eb="2">
      <t>アキ</t>
    </rPh>
    <rPh sb="2" eb="3">
      <t>グン</t>
    </rPh>
    <rPh sb="3" eb="4">
      <t>サカ</t>
    </rPh>
    <rPh sb="4" eb="5">
      <t>チョウ</t>
    </rPh>
    <rPh sb="5" eb="7">
      <t>ヨコハマ</t>
    </rPh>
    <rPh sb="7" eb="9">
      <t>チュウオウ</t>
    </rPh>
    <phoneticPr fontId="8"/>
  </si>
  <si>
    <t>082-885-0004</t>
  </si>
  <si>
    <t>082-885-1115</t>
  </si>
  <si>
    <t>坂中学校</t>
  </si>
  <si>
    <t>江田島中</t>
  </si>
  <si>
    <t>ｴﾀｼﾞﾏ</t>
  </si>
  <si>
    <t>江田島</t>
  </si>
  <si>
    <t>737-2122</t>
  </si>
  <si>
    <t>江田島市江田島町小用1-13-1</t>
    <rPh sb="4" eb="8">
      <t>エタジマチョウ</t>
    </rPh>
    <rPh sb="8" eb="9">
      <t>ショウ</t>
    </rPh>
    <rPh sb="9" eb="10">
      <t>ヨウ</t>
    </rPh>
    <phoneticPr fontId="8"/>
  </si>
  <si>
    <t>0823-42-1177</t>
  </si>
  <si>
    <t>0823-42-1178</t>
  </si>
  <si>
    <t>江田島中学校</t>
  </si>
  <si>
    <t>能美中</t>
  </si>
  <si>
    <t>ﾉｳﾐ</t>
  </si>
  <si>
    <t>737-2301</t>
  </si>
  <si>
    <t>江田島市能美町中町3721-1</t>
    <rPh sb="4" eb="5">
      <t>ノウ</t>
    </rPh>
    <rPh sb="5" eb="6">
      <t>ビ</t>
    </rPh>
    <rPh sb="6" eb="7">
      <t>チョウ</t>
    </rPh>
    <rPh sb="7" eb="8">
      <t>ナカ</t>
    </rPh>
    <rPh sb="8" eb="9">
      <t>マチ</t>
    </rPh>
    <phoneticPr fontId="8"/>
  </si>
  <si>
    <t>0823-45-2212</t>
  </si>
  <si>
    <t>0823-45-2396</t>
  </si>
  <si>
    <t>能美中学校</t>
  </si>
  <si>
    <t>三高中</t>
  </si>
  <si>
    <t>ﾐﾀｶ</t>
  </si>
  <si>
    <t>737-2316</t>
  </si>
  <si>
    <t>江田島市沖美町三吉2699</t>
    <rPh sb="4" eb="5">
      <t>オキ</t>
    </rPh>
    <rPh sb="5" eb="6">
      <t>ビ</t>
    </rPh>
    <rPh sb="6" eb="7">
      <t>チョウ</t>
    </rPh>
    <rPh sb="7" eb="9">
      <t>ミヨシ</t>
    </rPh>
    <phoneticPr fontId="8"/>
  </si>
  <si>
    <t>0823-47-0125</t>
  </si>
  <si>
    <t>0823-47-0126</t>
  </si>
  <si>
    <t>三高中学校</t>
  </si>
  <si>
    <t>大柿中</t>
  </si>
  <si>
    <t>ｵｵｶﾞｷ</t>
  </si>
  <si>
    <t>737-2213</t>
  </si>
  <si>
    <t>江田島市大柿町大原920</t>
    <rPh sb="4" eb="7">
      <t>オオガキチョウ</t>
    </rPh>
    <rPh sb="7" eb="9">
      <t>オオハラ</t>
    </rPh>
    <phoneticPr fontId="8"/>
  </si>
  <si>
    <t>0823-57-2065</t>
  </si>
  <si>
    <t>0823-57-2146</t>
  </si>
  <si>
    <t>大柿中学校</t>
  </si>
  <si>
    <t>西条中</t>
  </si>
  <si>
    <t>ｻｲｼﾞｮｳ</t>
  </si>
  <si>
    <t>東広島</t>
  </si>
  <si>
    <t>739-0041</t>
  </si>
  <si>
    <t>東広島市西条町寺家6466</t>
    <rPh sb="0" eb="4">
      <t>ヒガシヒロシマシ</t>
    </rPh>
    <rPh sb="4" eb="6">
      <t>サイジョウ</t>
    </rPh>
    <rPh sb="6" eb="7">
      <t>チョウ</t>
    </rPh>
    <rPh sb="7" eb="8">
      <t>テラ</t>
    </rPh>
    <rPh sb="8" eb="9">
      <t>イエ</t>
    </rPh>
    <phoneticPr fontId="8"/>
  </si>
  <si>
    <t>082-423-2529</t>
  </si>
  <si>
    <t>082-423-2571</t>
  </si>
  <si>
    <t>西条中学校</t>
  </si>
  <si>
    <t>向陽中</t>
  </si>
  <si>
    <t>739-0034</t>
  </si>
  <si>
    <t>東広島市西条町大沢25-2</t>
    <rPh sb="0" eb="4">
      <t>ヒガシヒロシマシ</t>
    </rPh>
    <rPh sb="4" eb="6">
      <t>サイジョウ</t>
    </rPh>
    <rPh sb="6" eb="7">
      <t>チョウ</t>
    </rPh>
    <rPh sb="7" eb="9">
      <t>オオサワ</t>
    </rPh>
    <phoneticPr fontId="8"/>
  </si>
  <si>
    <t>082-425-0007</t>
  </si>
  <si>
    <t>082-425-0009</t>
  </si>
  <si>
    <t>向陽中学校</t>
  </si>
  <si>
    <t>八本松中</t>
  </si>
  <si>
    <t>ﾊﾁﾎﾝﾏﾂ</t>
  </si>
  <si>
    <t>739-0144</t>
  </si>
  <si>
    <t>東広島市八本松南2-2-1</t>
    <rPh sb="0" eb="4">
      <t>ヒガシヒロシマシ</t>
    </rPh>
    <rPh sb="4" eb="7">
      <t>ハチホンマツ</t>
    </rPh>
    <rPh sb="7" eb="8">
      <t>ミナミ</t>
    </rPh>
    <phoneticPr fontId="8"/>
  </si>
  <si>
    <t>082-428-0202</t>
  </si>
  <si>
    <t>082-428-0279</t>
  </si>
  <si>
    <t>八本松中学校</t>
  </si>
  <si>
    <t>志和中</t>
  </si>
  <si>
    <t>ｼﾜ</t>
  </si>
  <si>
    <t>739-0268</t>
  </si>
  <si>
    <t>東広島市志和町志和西1432</t>
    <rPh sb="0" eb="4">
      <t>ヒガシヒロシマシ</t>
    </rPh>
    <rPh sb="4" eb="6">
      <t>シワ</t>
    </rPh>
    <rPh sb="6" eb="7">
      <t>マチ</t>
    </rPh>
    <rPh sb="7" eb="9">
      <t>シワ</t>
    </rPh>
    <rPh sb="9" eb="10">
      <t>ニシ</t>
    </rPh>
    <phoneticPr fontId="8"/>
  </si>
  <si>
    <t>082-433-2019</t>
  </si>
  <si>
    <t>082-433-2089</t>
  </si>
  <si>
    <t>志和中学校</t>
  </si>
  <si>
    <t>高屋中</t>
  </si>
  <si>
    <t>ﾀｶﾔ</t>
  </si>
  <si>
    <t>739-2125</t>
  </si>
  <si>
    <t>東広島市高屋町中島760</t>
    <rPh sb="0" eb="4">
      <t>ヒガシヒロシマシ</t>
    </rPh>
    <rPh sb="4" eb="7">
      <t>タカヤチョウ</t>
    </rPh>
    <rPh sb="7" eb="9">
      <t>ナカシマ</t>
    </rPh>
    <phoneticPr fontId="8"/>
  </si>
  <si>
    <t>082-434-0011</t>
  </si>
  <si>
    <t>082-434-0041</t>
  </si>
  <si>
    <t>高屋中学校</t>
  </si>
  <si>
    <t>磯松中</t>
  </si>
  <si>
    <t>ｲｿﾏﾂ</t>
  </si>
  <si>
    <t>739-0132</t>
  </si>
  <si>
    <t>東広島市八本松町正力666-1</t>
    <rPh sb="0" eb="4">
      <t>ヒガシヒロシマシ</t>
    </rPh>
    <rPh sb="4" eb="7">
      <t>ハチホンマツ</t>
    </rPh>
    <rPh sb="7" eb="8">
      <t>マチ</t>
    </rPh>
    <rPh sb="8" eb="10">
      <t>ショウリキ</t>
    </rPh>
    <phoneticPr fontId="8"/>
  </si>
  <si>
    <t>082-428-6675</t>
  </si>
  <si>
    <t>082-428-6676</t>
  </si>
  <si>
    <t>磯松中学校</t>
  </si>
  <si>
    <t>松賀中</t>
  </si>
  <si>
    <t>ﾏﾂｶﾞ</t>
  </si>
  <si>
    <t>739-0024</t>
  </si>
  <si>
    <t>東広島市西条町御薗字860</t>
    <rPh sb="0" eb="4">
      <t>ヒガシヒロシマシ</t>
    </rPh>
    <rPh sb="4" eb="6">
      <t>サイジョウ</t>
    </rPh>
    <rPh sb="6" eb="7">
      <t>チョウ</t>
    </rPh>
    <rPh sb="7" eb="8">
      <t>ゴ</t>
    </rPh>
    <rPh sb="8" eb="9">
      <t>ソノ</t>
    </rPh>
    <rPh sb="9" eb="10">
      <t>ジ</t>
    </rPh>
    <phoneticPr fontId="8"/>
  </si>
  <si>
    <t>082-422-6277</t>
  </si>
  <si>
    <t>082-422-6282</t>
  </si>
  <si>
    <t>松賀中学校</t>
  </si>
  <si>
    <t>高美が丘中</t>
  </si>
  <si>
    <t>ﾀｶﾐｶﾞｵｶ</t>
  </si>
  <si>
    <t>739-2115</t>
  </si>
  <si>
    <t>東広島市高屋高美が丘1-1-1</t>
    <rPh sb="0" eb="4">
      <t>ヒガシヒロシマシ</t>
    </rPh>
    <rPh sb="4" eb="6">
      <t>タカヤ</t>
    </rPh>
    <rPh sb="6" eb="8">
      <t>タカミ</t>
    </rPh>
    <rPh sb="9" eb="10">
      <t>オカ</t>
    </rPh>
    <phoneticPr fontId="8"/>
  </si>
  <si>
    <t>082-434-0026</t>
  </si>
  <si>
    <t>082-434-2835</t>
  </si>
  <si>
    <t>高美が丘中学校</t>
  </si>
  <si>
    <t>黒瀬中</t>
  </si>
  <si>
    <t>ｸﾛｾ</t>
  </si>
  <si>
    <t>724-0612</t>
  </si>
  <si>
    <t>東広島市黒瀬町丸山82-1</t>
    <rPh sb="0" eb="4">
      <t>ヒガシヒロシマシ</t>
    </rPh>
    <rPh sb="4" eb="7">
      <t>クロセチョウ</t>
    </rPh>
    <rPh sb="7" eb="9">
      <t>マルヤマ</t>
    </rPh>
    <phoneticPr fontId="8"/>
  </si>
  <si>
    <t>0823-82-2039</t>
  </si>
  <si>
    <t>0823-82-2189</t>
  </si>
  <si>
    <t>黒瀬中学校</t>
  </si>
  <si>
    <t>福富中</t>
  </si>
  <si>
    <t>ﾌｸﾄﾐ</t>
  </si>
  <si>
    <t>724-0202</t>
  </si>
  <si>
    <t>東広島市福富町下竹仁2096－3</t>
    <rPh sb="4" eb="7">
      <t>フクトミチョウ</t>
    </rPh>
    <rPh sb="7" eb="8">
      <t>シタ</t>
    </rPh>
    <rPh sb="8" eb="9">
      <t>タケ</t>
    </rPh>
    <rPh sb="9" eb="10">
      <t>ジン</t>
    </rPh>
    <phoneticPr fontId="8"/>
  </si>
  <si>
    <t>082-435-2341</t>
  </si>
  <si>
    <t>082-435-2036</t>
  </si>
  <si>
    <t>福富中学校</t>
  </si>
  <si>
    <t>豊栄中</t>
  </si>
  <si>
    <t>ﾄﾖｻｶ</t>
  </si>
  <si>
    <t>724-0307</t>
  </si>
  <si>
    <t>東広島市豊栄町鍛冶屋341-1</t>
    <rPh sb="4" eb="7">
      <t>ホウエイチョウ</t>
    </rPh>
    <rPh sb="7" eb="10">
      <t>カジヤ</t>
    </rPh>
    <phoneticPr fontId="8"/>
  </si>
  <si>
    <t>082-432-2351</t>
  </si>
  <si>
    <t>082-432-4540</t>
  </si>
  <si>
    <t>豊栄中学校</t>
  </si>
  <si>
    <t>河内中</t>
  </si>
  <si>
    <t>ｺｳﾁ</t>
  </si>
  <si>
    <t>729-1101</t>
  </si>
  <si>
    <t>東広島市河内町中河内1757-1</t>
    <rPh sb="4" eb="7">
      <t>コウチチョウ</t>
    </rPh>
    <rPh sb="7" eb="8">
      <t>ナカ</t>
    </rPh>
    <rPh sb="8" eb="10">
      <t>コウチ</t>
    </rPh>
    <phoneticPr fontId="8"/>
  </si>
  <si>
    <t>082-437-1128</t>
  </si>
  <si>
    <t>082-437-2273</t>
  </si>
  <si>
    <t>河内中学校</t>
  </si>
  <si>
    <t>安芸津中</t>
  </si>
  <si>
    <t>ｱｷﾂ</t>
  </si>
  <si>
    <t>739-2402</t>
  </si>
  <si>
    <t>東広島市安芸津町三津5563－8</t>
    <rPh sb="0" eb="4">
      <t>ヒガシヒロシマシ</t>
    </rPh>
    <rPh sb="4" eb="8">
      <t>アキツチョウ</t>
    </rPh>
    <rPh sb="8" eb="10">
      <t>ミツ</t>
    </rPh>
    <phoneticPr fontId="8"/>
  </si>
  <si>
    <t>0846-45-0158</t>
  </si>
  <si>
    <t>0846-45-5985</t>
  </si>
  <si>
    <t>安芸津中学校</t>
  </si>
  <si>
    <t>東広島中央中</t>
    <rPh sb="0" eb="1">
      <t>ヒガシ</t>
    </rPh>
    <rPh sb="1" eb="3">
      <t>ヒロシマ</t>
    </rPh>
    <rPh sb="3" eb="5">
      <t>チュウオウ</t>
    </rPh>
    <rPh sb="5" eb="6">
      <t>チュウ</t>
    </rPh>
    <phoneticPr fontId="8"/>
  </si>
  <si>
    <t>ﾋｶﾞｼﾋﾛｼﾏﾁｭｳｵｳ</t>
    <phoneticPr fontId="8" type="halfwidthKatakana"/>
  </si>
  <si>
    <t>739-0047</t>
    <phoneticPr fontId="8" type="halfwidthKatakana"/>
  </si>
  <si>
    <t>東広島市西条町下見4281-1</t>
    <rPh sb="0" eb="4">
      <t>ヒガシヒロシマシ</t>
    </rPh>
    <rPh sb="4" eb="7">
      <t>サイジョウチョウ</t>
    </rPh>
    <rPh sb="7" eb="9">
      <t>シタミ</t>
    </rPh>
    <phoneticPr fontId="44"/>
  </si>
  <si>
    <t>082-431-5055</t>
  </si>
  <si>
    <t>082-431-5077</t>
  </si>
  <si>
    <t>東広島中央中学校</t>
  </si>
  <si>
    <t>武田中</t>
  </si>
  <si>
    <t>ﾀｹﾀﾞ</t>
  </si>
  <si>
    <t>724-0611</t>
  </si>
  <si>
    <t>東広島市黒瀬町字大多田443-5</t>
    <rPh sb="4" eb="7">
      <t>クロセチョウ</t>
    </rPh>
    <rPh sb="7" eb="8">
      <t>アザ</t>
    </rPh>
    <rPh sb="8" eb="9">
      <t>ダイ</t>
    </rPh>
    <rPh sb="9" eb="11">
      <t>タダ</t>
    </rPh>
    <phoneticPr fontId="8"/>
  </si>
  <si>
    <t>0823-82-2331</t>
  </si>
  <si>
    <t>0823-82-2457</t>
  </si>
  <si>
    <t>武田中学校</t>
  </si>
  <si>
    <t>近大東広島中</t>
  </si>
  <si>
    <t>ｷﾝﾀﾞｲﾋｶﾞｼｲﾛｼﾏ</t>
  </si>
  <si>
    <t>739-2116</t>
  </si>
  <si>
    <t>東広島市高屋うめの辺２番</t>
    <rPh sb="0" eb="4">
      <t>ヒガシヒロシマシ</t>
    </rPh>
    <rPh sb="4" eb="6">
      <t>タカヤ</t>
    </rPh>
    <rPh sb="9" eb="10">
      <t>ヘン</t>
    </rPh>
    <rPh sb="11" eb="12">
      <t>バン</t>
    </rPh>
    <phoneticPr fontId="8"/>
  </si>
  <si>
    <t>082-434-7111</t>
  </si>
  <si>
    <t>082-434-7110</t>
  </si>
  <si>
    <t>近大東広島中学校</t>
  </si>
  <si>
    <t>県立広島中</t>
  </si>
  <si>
    <t>ｹﾝﾘﾂﾋﾛｼﾏ</t>
    <phoneticPr fontId="8"/>
  </si>
  <si>
    <t>東広島市高屋町中島31-7</t>
    <rPh sb="0" eb="4">
      <t>ヒガシヒロシマシ</t>
    </rPh>
    <rPh sb="4" eb="7">
      <t>タカヤチョウ</t>
    </rPh>
    <rPh sb="7" eb="9">
      <t>ナカシマ</t>
    </rPh>
    <phoneticPr fontId="44"/>
  </si>
  <si>
    <t>082-491-0270</t>
  </si>
  <si>
    <t>082-434-7023</t>
  </si>
  <si>
    <t>県立広島中学校</t>
  </si>
  <si>
    <t>久保中</t>
  </si>
  <si>
    <t>ｸﾎﾞ</t>
  </si>
  <si>
    <t>尾道</t>
  </si>
  <si>
    <t>722-0041</t>
  </si>
  <si>
    <t>尾道市防地町22-40</t>
    <rPh sb="0" eb="3">
      <t>オノミチシ</t>
    </rPh>
    <rPh sb="3" eb="4">
      <t>ボウ</t>
    </rPh>
    <rPh sb="4" eb="5">
      <t>チ</t>
    </rPh>
    <rPh sb="5" eb="6">
      <t>マチ</t>
    </rPh>
    <phoneticPr fontId="8"/>
  </si>
  <si>
    <t>0848-37-3961</t>
  </si>
  <si>
    <t>0848-37-3962</t>
  </si>
  <si>
    <t>久保中学校</t>
  </si>
  <si>
    <t>長江中</t>
  </si>
  <si>
    <t>ﾅｶﾞｴ</t>
  </si>
  <si>
    <t>722-0046</t>
  </si>
  <si>
    <t>尾道市長江3-10-4</t>
    <rPh sb="0" eb="3">
      <t>オノミチシ</t>
    </rPh>
    <rPh sb="3" eb="5">
      <t>ナガエ</t>
    </rPh>
    <phoneticPr fontId="8"/>
  </si>
  <si>
    <t>0848-37-3971</t>
  </si>
  <si>
    <t>0848-37-3970</t>
  </si>
  <si>
    <t>長江中学校</t>
  </si>
  <si>
    <t>栗原中</t>
  </si>
  <si>
    <t>ｸﾘﾊﾗ</t>
  </si>
  <si>
    <t>722-0023</t>
  </si>
  <si>
    <t>尾道市東則末町9-53</t>
    <rPh sb="0" eb="3">
      <t>オノミチシ</t>
    </rPh>
    <rPh sb="3" eb="4">
      <t>ヒガシ</t>
    </rPh>
    <rPh sb="4" eb="5">
      <t>ソク</t>
    </rPh>
    <rPh sb="5" eb="6">
      <t>マツ</t>
    </rPh>
    <rPh sb="6" eb="7">
      <t>マチ</t>
    </rPh>
    <phoneticPr fontId="8"/>
  </si>
  <si>
    <t>0848-23-3811</t>
  </si>
  <si>
    <t>0848-23-3812</t>
  </si>
  <si>
    <t>栗原中学校</t>
  </si>
  <si>
    <t>尾道吉和中</t>
  </si>
  <si>
    <t>ｵﾉﾐﾁﾖｼﾜ</t>
  </si>
  <si>
    <t>722-0008</t>
  </si>
  <si>
    <t>尾道市吉和町4600</t>
    <rPh sb="0" eb="3">
      <t>オノミチシ</t>
    </rPh>
    <rPh sb="3" eb="5">
      <t>ヨシワ</t>
    </rPh>
    <rPh sb="5" eb="6">
      <t>マチ</t>
    </rPh>
    <phoneticPr fontId="8"/>
  </si>
  <si>
    <t>0848-23-3821</t>
  </si>
  <si>
    <t>0848-23-3822</t>
  </si>
  <si>
    <t>尾道吉和中学校</t>
  </si>
  <si>
    <t>日比崎中</t>
  </si>
  <si>
    <t>ﾋﾋﾞｻｷ</t>
  </si>
  <si>
    <t>722-0013</t>
  </si>
  <si>
    <t>尾道市日比崎町23-1</t>
    <rPh sb="0" eb="3">
      <t>オノミチシ</t>
    </rPh>
    <rPh sb="3" eb="7">
      <t>ヒビサキチョウ</t>
    </rPh>
    <phoneticPr fontId="8"/>
  </si>
  <si>
    <t>0848-22-6513</t>
  </si>
  <si>
    <t>0848-22-2002</t>
  </si>
  <si>
    <t>日比崎中学校</t>
  </si>
  <si>
    <t>美木中</t>
  </si>
  <si>
    <t>ﾐｷ</t>
  </si>
  <si>
    <t>722-0212</t>
  </si>
  <si>
    <t>尾道市美ノ郷町本郷2258</t>
    <rPh sb="0" eb="3">
      <t>オノミチシ</t>
    </rPh>
    <rPh sb="3" eb="4">
      <t>ミ</t>
    </rPh>
    <rPh sb="5" eb="7">
      <t>ゴウチョウ</t>
    </rPh>
    <rPh sb="7" eb="9">
      <t>ホンゴウ</t>
    </rPh>
    <phoneticPr fontId="8"/>
  </si>
  <si>
    <t>0848-48-0515</t>
  </si>
  <si>
    <t>0848-48-5060</t>
  </si>
  <si>
    <t>美木中学校</t>
  </si>
  <si>
    <t>高西中</t>
  </si>
  <si>
    <t>ﾀｶﾆｼ</t>
  </si>
  <si>
    <t>729-0141</t>
  </si>
  <si>
    <t>尾道市高須町3467-1</t>
    <rPh sb="0" eb="3">
      <t>オノミチシ</t>
    </rPh>
    <rPh sb="3" eb="5">
      <t>タカス</t>
    </rPh>
    <rPh sb="5" eb="6">
      <t>チョウ</t>
    </rPh>
    <phoneticPr fontId="8"/>
  </si>
  <si>
    <t>0848-46-0205</t>
  </si>
  <si>
    <t>0848-46-6131</t>
  </si>
  <si>
    <t>高西中学校</t>
  </si>
  <si>
    <t>百島中</t>
  </si>
  <si>
    <t>ﾓﾓｼﾏ</t>
  </si>
  <si>
    <t>722-0061</t>
  </si>
  <si>
    <t>尾道市百島町489</t>
    <rPh sb="0" eb="3">
      <t>オノミチシ</t>
    </rPh>
    <rPh sb="3" eb="4">
      <t>モモ</t>
    </rPh>
    <rPh sb="4" eb="5">
      <t>シマ</t>
    </rPh>
    <rPh sb="5" eb="6">
      <t>マチ</t>
    </rPh>
    <phoneticPr fontId="8"/>
  </si>
  <si>
    <t>0848-73-2709</t>
  </si>
  <si>
    <t>0848-73-5106</t>
  </si>
  <si>
    <t>百島中学校</t>
  </si>
  <si>
    <t>浦崎中</t>
  </si>
  <si>
    <t>ｳﾗｻｷ</t>
  </si>
  <si>
    <t>720-0551</t>
  </si>
  <si>
    <t>尾道市浦崎町2842</t>
    <rPh sb="0" eb="3">
      <t>オノミチシ</t>
    </rPh>
    <rPh sb="3" eb="4">
      <t>ウラ</t>
    </rPh>
    <rPh sb="4" eb="5">
      <t>サキ</t>
    </rPh>
    <rPh sb="5" eb="6">
      <t>マチ</t>
    </rPh>
    <phoneticPr fontId="8"/>
  </si>
  <si>
    <t>0848-73-2009</t>
  </si>
  <si>
    <t>0848-73-5234</t>
  </si>
  <si>
    <t>浦崎中学校</t>
  </si>
  <si>
    <t>向東中</t>
  </si>
  <si>
    <t>ﾑｶｲﾋｶﾞｼ</t>
  </si>
  <si>
    <t>722-0062</t>
  </si>
  <si>
    <t>尾道市向東町8885-21</t>
    <rPh sb="0" eb="3">
      <t>オノミチシ</t>
    </rPh>
    <rPh sb="3" eb="4">
      <t>コウ</t>
    </rPh>
    <rPh sb="4" eb="5">
      <t>ヒガシ</t>
    </rPh>
    <rPh sb="5" eb="6">
      <t>マチ</t>
    </rPh>
    <phoneticPr fontId="8"/>
  </si>
  <si>
    <t>0848-44-3016</t>
  </si>
  <si>
    <t>0848-44-3017</t>
  </si>
  <si>
    <t>向東中学校</t>
  </si>
  <si>
    <t>御調中</t>
  </si>
  <si>
    <t>ﾐﾂｷﾞ</t>
  </si>
  <si>
    <t>722-0353</t>
  </si>
  <si>
    <t>尾道市御調町高尾93</t>
    <rPh sb="3" eb="6">
      <t>ミツギチョウ</t>
    </rPh>
    <rPh sb="6" eb="8">
      <t>タカオ</t>
    </rPh>
    <phoneticPr fontId="8"/>
  </si>
  <si>
    <t>0848-76-0069</t>
  </si>
  <si>
    <t>08487-6-0069</t>
  </si>
  <si>
    <t>御調中学校</t>
  </si>
  <si>
    <t>向島中</t>
  </si>
  <si>
    <t>ﾑｶｲｼﾏ</t>
  </si>
  <si>
    <t>722-0073</t>
  </si>
  <si>
    <t>尾道市向島町16058-20</t>
    <rPh sb="3" eb="6">
      <t>ムカイシマチョウ</t>
    </rPh>
    <phoneticPr fontId="8"/>
  </si>
  <si>
    <t>0848-44-0416</t>
  </si>
  <si>
    <t>0848-44-1144</t>
  </si>
  <si>
    <t>向島中学校</t>
  </si>
  <si>
    <t>因島南中</t>
  </si>
  <si>
    <t>ｲﾝﾉｼﾏﾐﾅﾐ</t>
    <phoneticPr fontId="8"/>
  </si>
  <si>
    <t>722-2323</t>
  </si>
  <si>
    <t>尾道市因島土生町1172-1</t>
    <rPh sb="0" eb="3">
      <t>オノミチシ</t>
    </rPh>
    <rPh sb="3" eb="5">
      <t>インノシマ</t>
    </rPh>
    <rPh sb="5" eb="7">
      <t>ハブ</t>
    </rPh>
    <rPh sb="7" eb="8">
      <t>マチ</t>
    </rPh>
    <phoneticPr fontId="8"/>
  </si>
  <si>
    <t>0845-26-0373</t>
  </si>
  <si>
    <t>0845-22-2588</t>
  </si>
  <si>
    <t>因島南中学校</t>
  </si>
  <si>
    <t>因北中</t>
  </si>
  <si>
    <t>ｲﾝﾎｸ</t>
  </si>
  <si>
    <t>722-2211</t>
  </si>
  <si>
    <t>尾道市因島中庄町4405-1</t>
    <rPh sb="0" eb="3">
      <t>オノミチシ</t>
    </rPh>
    <rPh sb="3" eb="5">
      <t>インノシマ</t>
    </rPh>
    <rPh sb="5" eb="7">
      <t>ナカショウ</t>
    </rPh>
    <rPh sb="7" eb="8">
      <t>マチ</t>
    </rPh>
    <phoneticPr fontId="8"/>
  </si>
  <si>
    <t>0845-24-0029</t>
  </si>
  <si>
    <t>0845-24-0061</t>
  </si>
  <si>
    <t>因北中学校</t>
  </si>
  <si>
    <t>重井中</t>
  </si>
  <si>
    <t>ｼｹﾞｲ</t>
  </si>
  <si>
    <t>722-2102</t>
  </si>
  <si>
    <t>尾道市因島重井町651-2</t>
    <rPh sb="0" eb="3">
      <t>オノミチシ</t>
    </rPh>
    <rPh sb="3" eb="5">
      <t>インノシマ</t>
    </rPh>
    <rPh sb="5" eb="8">
      <t>シゲイチョウ</t>
    </rPh>
    <phoneticPr fontId="8"/>
  </si>
  <si>
    <t>0845-25-0012</t>
  </si>
  <si>
    <t>0845-25-0056</t>
  </si>
  <si>
    <t>重井中学校</t>
  </si>
  <si>
    <t>瀬戸田中</t>
  </si>
  <si>
    <t>ｾﾄﾀﾞ</t>
  </si>
  <si>
    <t>722-2415</t>
  </si>
  <si>
    <t>尾道市瀬戸田町中野404-3</t>
    <rPh sb="0" eb="3">
      <t>オノミチシ</t>
    </rPh>
    <rPh sb="3" eb="7">
      <t>セトダチョウ</t>
    </rPh>
    <rPh sb="7" eb="9">
      <t>ナカノ</t>
    </rPh>
    <phoneticPr fontId="8"/>
  </si>
  <si>
    <t>0845-27-0014</t>
  </si>
  <si>
    <t>0845-27-3954</t>
  </si>
  <si>
    <t>瀬戸田中学校</t>
  </si>
  <si>
    <t>尾道中</t>
  </si>
  <si>
    <t>ｵﾉﾐﾁ</t>
  </si>
  <si>
    <t>722-0073</t>
    <phoneticPr fontId="8"/>
  </si>
  <si>
    <t>尾道市向島町5548-10</t>
    <rPh sb="0" eb="3">
      <t>オノミチシ</t>
    </rPh>
    <rPh sb="3" eb="5">
      <t>ムカイシマ</t>
    </rPh>
    <rPh sb="5" eb="6">
      <t>チョウ</t>
    </rPh>
    <phoneticPr fontId="44"/>
  </si>
  <si>
    <t>0848-20-6615</t>
    <phoneticPr fontId="8"/>
  </si>
  <si>
    <t>0848-20-6613</t>
    <phoneticPr fontId="8"/>
  </si>
  <si>
    <t>尾道中学校</t>
  </si>
  <si>
    <t>尾道特支</t>
    <phoneticPr fontId="8"/>
  </si>
  <si>
    <t>ｵﾉﾐﾁﾄｸｼ</t>
  </si>
  <si>
    <t>722-0022</t>
  </si>
  <si>
    <t>尾道市栗原町1524</t>
    <rPh sb="0" eb="3">
      <t>オノミチシ</t>
    </rPh>
    <rPh sb="3" eb="5">
      <t>クリハラ</t>
    </rPh>
    <rPh sb="5" eb="6">
      <t>マチ</t>
    </rPh>
    <phoneticPr fontId="8"/>
  </si>
  <si>
    <t>0848-22-5248</t>
  </si>
  <si>
    <t>0848-22-5249</t>
  </si>
  <si>
    <t>尾道特別支援学校</t>
    <rPh sb="3" eb="4">
      <t>ベツ</t>
    </rPh>
    <rPh sb="4" eb="6">
      <t>シエン</t>
    </rPh>
    <phoneticPr fontId="8"/>
  </si>
  <si>
    <t>三原第一中</t>
  </si>
  <si>
    <t>ﾐﾊﾗﾀﾞｲｲｲﾁ</t>
  </si>
  <si>
    <t>三原</t>
  </si>
  <si>
    <t>729-0324</t>
  </si>
  <si>
    <t>三原市糸崎5-7-1</t>
    <rPh sb="0" eb="3">
      <t>ミハラシ</t>
    </rPh>
    <rPh sb="3" eb="5">
      <t>イトザキ</t>
    </rPh>
    <phoneticPr fontId="8"/>
  </si>
  <si>
    <t>0848-62-3211</t>
  </si>
  <si>
    <t>0848-62-9246</t>
  </si>
  <si>
    <t>三原第一中学校</t>
  </si>
  <si>
    <t>三原第二中</t>
  </si>
  <si>
    <t>ﾐﾊﾗﾀﾞｲｲﾆ</t>
  </si>
  <si>
    <t>723-0003</t>
  </si>
  <si>
    <r>
      <t>三原市中之町2</t>
    </r>
    <r>
      <rPr>
        <sz val="11"/>
        <color theme="1"/>
        <rFont val="ＭＳ Ｐゴシック"/>
        <family val="2"/>
        <scheme val="minor"/>
      </rPr>
      <t>-14-1</t>
    </r>
    <rPh sb="0" eb="3">
      <t>ミハラシ</t>
    </rPh>
    <rPh sb="3" eb="4">
      <t>ナカ</t>
    </rPh>
    <rPh sb="4" eb="5">
      <t>ノ</t>
    </rPh>
    <rPh sb="5" eb="6">
      <t>マチ</t>
    </rPh>
    <phoneticPr fontId="8"/>
  </si>
  <si>
    <t>0848-62-3212</t>
  </si>
  <si>
    <t>0848-67-5984</t>
  </si>
  <si>
    <t>三原第二中学校</t>
  </si>
  <si>
    <t>三原第三中</t>
  </si>
  <si>
    <t>ﾐﾊﾗﾀﾞｲｻﾝ</t>
  </si>
  <si>
    <t>723-0016</t>
  </si>
  <si>
    <t>三原市宮沖3-15-2</t>
    <rPh sb="0" eb="3">
      <t>ミハラシ</t>
    </rPh>
    <rPh sb="3" eb="4">
      <t>ミヤ</t>
    </rPh>
    <rPh sb="4" eb="5">
      <t>オキ</t>
    </rPh>
    <phoneticPr fontId="8"/>
  </si>
  <si>
    <t>0848-62-3213</t>
  </si>
  <si>
    <t>0848-67-6498</t>
  </si>
  <si>
    <t>三原第三中学校</t>
  </si>
  <si>
    <t>三原第四中</t>
  </si>
  <si>
    <t>ﾐﾊﾗﾀﾞｲﾖﾝ</t>
  </si>
  <si>
    <t>723-0032</t>
  </si>
  <si>
    <t>三原市須波ハイツ2-26-1</t>
    <rPh sb="0" eb="3">
      <t>ミハラシ</t>
    </rPh>
    <rPh sb="3" eb="4">
      <t>ス</t>
    </rPh>
    <rPh sb="4" eb="5">
      <t>ナミ</t>
    </rPh>
    <phoneticPr fontId="8"/>
  </si>
  <si>
    <t>0848-69-2594</t>
  </si>
  <si>
    <t>0848-69-3262</t>
  </si>
  <si>
    <t>三原第四中学校</t>
  </si>
  <si>
    <t>三原第五中</t>
  </si>
  <si>
    <t>ﾐﾊﾗﾀﾞｲｺﾞ</t>
  </si>
  <si>
    <t>723-0145</t>
  </si>
  <si>
    <t>三原市沼田東町片島532</t>
    <rPh sb="0" eb="3">
      <t>ミハラシ</t>
    </rPh>
    <rPh sb="3" eb="5">
      <t>ヌマタ</t>
    </rPh>
    <rPh sb="5" eb="6">
      <t>ヒガシ</t>
    </rPh>
    <rPh sb="6" eb="7">
      <t>マチ</t>
    </rPh>
    <rPh sb="7" eb="8">
      <t>カタ</t>
    </rPh>
    <rPh sb="8" eb="9">
      <t>シマ</t>
    </rPh>
    <phoneticPr fontId="8"/>
  </si>
  <si>
    <t>0848-66-0215</t>
  </si>
  <si>
    <t>0848-66-1609</t>
  </si>
  <si>
    <t>三原第五中学校</t>
  </si>
  <si>
    <t>幸崎中</t>
  </si>
  <si>
    <t>ｻｲｻﾞｷ</t>
  </si>
  <si>
    <t>729-2252</t>
  </si>
  <si>
    <t>三原市幸崎町能地3-16-1</t>
    <rPh sb="0" eb="3">
      <t>ミハラシ</t>
    </rPh>
    <rPh sb="3" eb="4">
      <t>コウ</t>
    </rPh>
    <rPh sb="4" eb="5">
      <t>サキ</t>
    </rPh>
    <rPh sb="5" eb="6">
      <t>マチ</t>
    </rPh>
    <rPh sb="6" eb="7">
      <t>ノウ</t>
    </rPh>
    <rPh sb="7" eb="8">
      <t>チ</t>
    </rPh>
    <phoneticPr fontId="8"/>
  </si>
  <si>
    <t>0848-69-0004</t>
  </si>
  <si>
    <t>0848-69-3257</t>
  </si>
  <si>
    <t>幸崎中学校</t>
  </si>
  <si>
    <t>宮浦中</t>
  </si>
  <si>
    <t>ﾐﾔｳﾗ</t>
  </si>
  <si>
    <t>723-0051</t>
  </si>
  <si>
    <t>三原市宮浦5-29-1</t>
    <rPh sb="0" eb="3">
      <t>ミハラシ</t>
    </rPh>
    <rPh sb="3" eb="4">
      <t>ミヤ</t>
    </rPh>
    <rPh sb="4" eb="5">
      <t>ウラ</t>
    </rPh>
    <phoneticPr fontId="8"/>
  </si>
  <si>
    <t>0848-64-1591</t>
  </si>
  <si>
    <t>0848-64-6362</t>
  </si>
  <si>
    <t>宮浦中学校</t>
  </si>
  <si>
    <t>本郷中</t>
  </si>
  <si>
    <t>ﾎﾝｺﾞｳ</t>
  </si>
  <si>
    <t>729-0414</t>
  </si>
  <si>
    <t>三原市下北方2-27-1</t>
    <rPh sb="0" eb="3">
      <t>ミハラシ</t>
    </rPh>
    <rPh sb="3" eb="4">
      <t>シモ</t>
    </rPh>
    <rPh sb="4" eb="5">
      <t>キタ</t>
    </rPh>
    <rPh sb="5" eb="6">
      <t>カタ</t>
    </rPh>
    <phoneticPr fontId="8"/>
  </si>
  <si>
    <t>0848-86-2030</t>
  </si>
  <si>
    <t>0848-86-3592</t>
  </si>
  <si>
    <t>本郷中学校</t>
  </si>
  <si>
    <t>久井中</t>
  </si>
  <si>
    <t>ｸｲ</t>
  </si>
  <si>
    <t>722-1303</t>
  </si>
  <si>
    <t>三原市久井町下津735</t>
    <rPh sb="0" eb="2">
      <t>ミハラ</t>
    </rPh>
    <rPh sb="3" eb="6">
      <t>クイチョウ</t>
    </rPh>
    <rPh sb="6" eb="8">
      <t>シモツ</t>
    </rPh>
    <phoneticPr fontId="8"/>
  </si>
  <si>
    <t>0847-32-6019</t>
  </si>
  <si>
    <t>久井中学校</t>
  </si>
  <si>
    <t>大和中</t>
  </si>
  <si>
    <t>ﾀﾞｲﾜ</t>
  </si>
  <si>
    <t>729-1323</t>
  </si>
  <si>
    <t>三原市大和町大具2280</t>
    <rPh sb="0" eb="3">
      <t>ミハラシ</t>
    </rPh>
    <rPh sb="3" eb="6">
      <t>ダイワチョウ</t>
    </rPh>
    <rPh sb="6" eb="7">
      <t>オオ</t>
    </rPh>
    <rPh sb="7" eb="8">
      <t>グ</t>
    </rPh>
    <phoneticPr fontId="8"/>
  </si>
  <si>
    <t>0847-34-1111</t>
  </si>
  <si>
    <t>0847-34-1112</t>
  </si>
  <si>
    <t>大和中学校</t>
  </si>
  <si>
    <t>広大三原中</t>
  </si>
  <si>
    <t>ﾋﾛﾀﾞｲﾐﾊﾗ</t>
  </si>
  <si>
    <t>723-0004</t>
  </si>
  <si>
    <t>三原市館町2-6-1</t>
    <rPh sb="0" eb="3">
      <t>ミハラシ</t>
    </rPh>
    <rPh sb="3" eb="5">
      <t>ヤカタマチ</t>
    </rPh>
    <phoneticPr fontId="8"/>
  </si>
  <si>
    <t>0848-62-4777</t>
  </si>
  <si>
    <t>0848-60-0121</t>
  </si>
  <si>
    <t>広大三原中学校</t>
  </si>
  <si>
    <t>如水館中</t>
  </si>
  <si>
    <t>ｼﾞｮｽｲｶﾝ</t>
  </si>
  <si>
    <t>723-8501</t>
  </si>
  <si>
    <t>三原市深町1183番地</t>
    <rPh sb="0" eb="3">
      <t>ミハラシ</t>
    </rPh>
    <rPh sb="3" eb="5">
      <t>フカマチ</t>
    </rPh>
    <rPh sb="9" eb="11">
      <t>バンチ</t>
    </rPh>
    <phoneticPr fontId="8"/>
  </si>
  <si>
    <t>0848-63-2454</t>
  </si>
  <si>
    <t>0848-63-2512</t>
  </si>
  <si>
    <t>如水館中学校</t>
  </si>
  <si>
    <t>大崎上島中</t>
  </si>
  <si>
    <t>ｵｵｻｷｶﾐｼﾞﾏ</t>
    <phoneticPr fontId="8"/>
  </si>
  <si>
    <t>豊田・竹原</t>
  </si>
  <si>
    <t>725-0301</t>
  </si>
  <si>
    <t>豊田郡大崎上島町中野5603</t>
    <rPh sb="0" eb="3">
      <t>トヨタグン</t>
    </rPh>
    <rPh sb="3" eb="5">
      <t>オオサキ</t>
    </rPh>
    <rPh sb="5" eb="8">
      <t>カミシマチョウ</t>
    </rPh>
    <rPh sb="8" eb="10">
      <t>ナカノ</t>
    </rPh>
    <phoneticPr fontId="8"/>
  </si>
  <si>
    <t>0846-64-2055</t>
  </si>
  <si>
    <t>0846-64-3999</t>
  </si>
  <si>
    <t>大崎上島中学校</t>
  </si>
  <si>
    <t>忠海中</t>
  </si>
  <si>
    <t>ﾀﾀﾞﾉｳﾐ</t>
  </si>
  <si>
    <t>729-2317</t>
  </si>
  <si>
    <t>竹原市忠海東町3-9-1</t>
    <rPh sb="0" eb="3">
      <t>タケハラシ</t>
    </rPh>
    <rPh sb="3" eb="5">
      <t>タダノウミ</t>
    </rPh>
    <rPh sb="5" eb="6">
      <t>ヒガシ</t>
    </rPh>
    <rPh sb="6" eb="7">
      <t>マチ</t>
    </rPh>
    <phoneticPr fontId="8"/>
  </si>
  <si>
    <t>0846-26-0929</t>
  </si>
  <si>
    <t>0846-26-0951</t>
  </si>
  <si>
    <t>忠海中学校</t>
  </si>
  <si>
    <t>竹原中</t>
  </si>
  <si>
    <t>ﾀｹﾊﾗ</t>
  </si>
  <si>
    <t>725-0012</t>
  </si>
  <si>
    <t>竹原市下野町2230</t>
    <rPh sb="0" eb="3">
      <t>タケハラシ</t>
    </rPh>
    <rPh sb="3" eb="6">
      <t>シモノチョウ</t>
    </rPh>
    <phoneticPr fontId="8"/>
  </si>
  <si>
    <t>0846-22-2045</t>
  </si>
  <si>
    <t>0846-22-2507</t>
  </si>
  <si>
    <t>竹原中学校</t>
  </si>
  <si>
    <t>賀茂川中</t>
  </si>
  <si>
    <t>ｶﾓｶﾞﾜ</t>
  </si>
  <si>
    <t>725-0004</t>
  </si>
  <si>
    <t>竹原市東野町2051-1</t>
    <rPh sb="0" eb="3">
      <t>タケハラシ</t>
    </rPh>
    <rPh sb="3" eb="6">
      <t>ヒガシノチョウ</t>
    </rPh>
    <phoneticPr fontId="8"/>
  </si>
  <si>
    <t>0846-29-0200</t>
  </si>
  <si>
    <t>0846-29-0216</t>
  </si>
  <si>
    <t>賀茂川中学校</t>
  </si>
  <si>
    <t>吉名学園</t>
    <rPh sb="2" eb="4">
      <t>ガクエン</t>
    </rPh>
    <phoneticPr fontId="8"/>
  </si>
  <si>
    <t>ﾖｼﾅｶﾞｸｴﾝ</t>
    <phoneticPr fontId="8"/>
  </si>
  <si>
    <t>725-0013</t>
  </si>
  <si>
    <t>竹原市吉名町4907-1</t>
    <rPh sb="0" eb="3">
      <t>タケハラシ</t>
    </rPh>
    <rPh sb="3" eb="6">
      <t>ヨシナチョウ</t>
    </rPh>
    <phoneticPr fontId="8"/>
  </si>
  <si>
    <t>0846-28-0205</t>
  </si>
  <si>
    <t>0846-28-0237</t>
  </si>
  <si>
    <t>甲山中</t>
  </si>
  <si>
    <t>ｺｳｻﾞﾝ</t>
  </si>
  <si>
    <t>世羅</t>
  </si>
  <si>
    <t>722-1121</t>
  </si>
  <si>
    <t>世羅郡世羅町西上原1469-1</t>
    <rPh sb="0" eb="3">
      <t>セラグン</t>
    </rPh>
    <rPh sb="3" eb="5">
      <t>セラ</t>
    </rPh>
    <rPh sb="5" eb="6">
      <t>チョウ</t>
    </rPh>
    <rPh sb="6" eb="7">
      <t>ニシ</t>
    </rPh>
    <rPh sb="7" eb="9">
      <t>ウエハラ</t>
    </rPh>
    <phoneticPr fontId="8"/>
  </si>
  <si>
    <t>0847-22-0037</t>
  </si>
  <si>
    <t>0847-22-2049</t>
  </si>
  <si>
    <t>甲山中学校</t>
  </si>
  <si>
    <t>世羅中</t>
  </si>
  <si>
    <t>ｾﾗ</t>
  </si>
  <si>
    <t>722-1111</t>
  </si>
  <si>
    <t>世羅郡世羅町寺町961-2</t>
    <rPh sb="0" eb="3">
      <t>セラグン</t>
    </rPh>
    <rPh sb="3" eb="6">
      <t>セラチョウ</t>
    </rPh>
    <rPh sb="6" eb="8">
      <t>テラマチ</t>
    </rPh>
    <phoneticPr fontId="8"/>
  </si>
  <si>
    <t>0847-22-2323</t>
  </si>
  <si>
    <t>0847-22-2324</t>
  </si>
  <si>
    <t>世羅中学校</t>
  </si>
  <si>
    <t>世羅西中</t>
  </si>
  <si>
    <t>ｾﾗﾆｼ</t>
  </si>
  <si>
    <t>729-6711</t>
  </si>
  <si>
    <t>世羅郡世羅町黒川144-4</t>
    <rPh sb="0" eb="3">
      <t>セラグン</t>
    </rPh>
    <rPh sb="3" eb="5">
      <t>セラ</t>
    </rPh>
    <rPh sb="5" eb="6">
      <t>マチ</t>
    </rPh>
    <rPh sb="6" eb="8">
      <t>クロカワ</t>
    </rPh>
    <phoneticPr fontId="8"/>
  </si>
  <si>
    <t>0847-37-1122</t>
  </si>
  <si>
    <t>0847-37-1029</t>
  </si>
  <si>
    <t>世羅西中学校</t>
  </si>
  <si>
    <t>福山東中</t>
  </si>
  <si>
    <t>ﾌｸﾔﾏﾋｶﾞｼ</t>
  </si>
  <si>
    <t>福山東</t>
  </si>
  <si>
    <t>福山</t>
  </si>
  <si>
    <t>720-0032</t>
  </si>
  <si>
    <t>福山市三吉町南2-10-2</t>
    <rPh sb="0" eb="3">
      <t>フクヤマシ</t>
    </rPh>
    <rPh sb="3" eb="6">
      <t>ミヨシチョウ</t>
    </rPh>
    <rPh sb="6" eb="7">
      <t>ミナミ</t>
    </rPh>
    <phoneticPr fontId="8"/>
  </si>
  <si>
    <t>084-923-1765</t>
  </si>
  <si>
    <t>084-923-1762</t>
  </si>
  <si>
    <t>福山東中学校</t>
  </si>
  <si>
    <t>福山城北中</t>
  </si>
  <si>
    <t>ﾌｸﾔﾏｼﾞｮｳﾎｸ</t>
  </si>
  <si>
    <t>福山西</t>
  </si>
  <si>
    <t>720-0082</t>
  </si>
  <si>
    <t>福山市木之庄町4-1-1</t>
    <rPh sb="0" eb="3">
      <t>フクヤマシ</t>
    </rPh>
    <rPh sb="3" eb="7">
      <t>キノショウチョウ</t>
    </rPh>
    <phoneticPr fontId="8"/>
  </si>
  <si>
    <t>084-923-0668</t>
  </si>
  <si>
    <t>084-923-0698</t>
  </si>
  <si>
    <t>福山城北中学校</t>
  </si>
  <si>
    <t>福山城南中</t>
  </si>
  <si>
    <t>ﾌｸﾔﾏｼﾞｮｳﾅﾝ</t>
  </si>
  <si>
    <t>720-0814</t>
  </si>
  <si>
    <t>福山市光南町3-4-1</t>
    <rPh sb="0" eb="3">
      <t>フクヤマシ</t>
    </rPh>
    <rPh sb="3" eb="4">
      <t>ヒカリ</t>
    </rPh>
    <rPh sb="4" eb="5">
      <t>ミナミ</t>
    </rPh>
    <rPh sb="5" eb="6">
      <t>マチ</t>
    </rPh>
    <phoneticPr fontId="8"/>
  </si>
  <si>
    <t>084-922-1553</t>
  </si>
  <si>
    <t>084-922-1554</t>
  </si>
  <si>
    <t>福山城南中学校</t>
  </si>
  <si>
    <t>鷹取中</t>
  </si>
  <si>
    <t>ﾀｶﾄﾘ</t>
  </si>
  <si>
    <t>720-0831</t>
  </si>
  <si>
    <t>福山市草戸町4-4-1</t>
    <rPh sb="0" eb="3">
      <t>フクヤマシ</t>
    </rPh>
    <rPh sb="3" eb="6">
      <t>クサドチョウ</t>
    </rPh>
    <phoneticPr fontId="8"/>
  </si>
  <si>
    <t>084-923-0603</t>
  </si>
  <si>
    <t>084-923-0601</t>
  </si>
  <si>
    <t>鷹取中学校</t>
  </si>
  <si>
    <t>福山城東中</t>
  </si>
  <si>
    <t>ﾌｸﾔﾏｼﾞｮｳﾄｳ</t>
  </si>
  <si>
    <t>721-0974</t>
  </si>
  <si>
    <t>福山市東深津町3-17-33</t>
    <rPh sb="0" eb="3">
      <t>フクヤマシ</t>
    </rPh>
    <rPh sb="3" eb="4">
      <t>ヒガシ</t>
    </rPh>
    <rPh sb="4" eb="6">
      <t>フカツ</t>
    </rPh>
    <rPh sb="6" eb="7">
      <t>チョウ</t>
    </rPh>
    <phoneticPr fontId="8"/>
  </si>
  <si>
    <t>084-923-1607</t>
  </si>
  <si>
    <t>084-923-1671</t>
  </si>
  <si>
    <t>福山城東中学校</t>
  </si>
  <si>
    <t>幸千中</t>
  </si>
  <si>
    <t>ｺｳｾﾝ</t>
  </si>
  <si>
    <t>720-0004</t>
  </si>
  <si>
    <t>福山市御幸町中津原1270</t>
    <rPh sb="0" eb="3">
      <t>フクヤマシ</t>
    </rPh>
    <rPh sb="3" eb="6">
      <t>ミユキチョウ</t>
    </rPh>
    <rPh sb="6" eb="9">
      <t>ナカツハラ</t>
    </rPh>
    <phoneticPr fontId="8"/>
  </si>
  <si>
    <t>084-955-0121</t>
  </si>
  <si>
    <t>084-955-2492</t>
  </si>
  <si>
    <t>幸千中学校</t>
  </si>
  <si>
    <t>済美中</t>
  </si>
  <si>
    <t>ｾｲﾋﾞ</t>
  </si>
  <si>
    <t>720-0843</t>
  </si>
  <si>
    <t>福山市赤坂町赤坂267-2</t>
    <rPh sb="0" eb="3">
      <t>フクヤマシ</t>
    </rPh>
    <rPh sb="3" eb="5">
      <t>アカサカ</t>
    </rPh>
    <rPh sb="5" eb="6">
      <t>チョウ</t>
    </rPh>
    <rPh sb="6" eb="8">
      <t>アカサカ</t>
    </rPh>
    <phoneticPr fontId="8"/>
  </si>
  <si>
    <t>084-951-1009</t>
  </si>
  <si>
    <t>084-951-6928</t>
  </si>
  <si>
    <t>済美中学校</t>
  </si>
  <si>
    <t>向丘中</t>
  </si>
  <si>
    <t>ﾑｶｲｶﾞｵｶ</t>
  </si>
  <si>
    <t>720-0833</t>
  </si>
  <si>
    <t>福山市水呑向丘107</t>
    <rPh sb="0" eb="3">
      <t>フクヤマシ</t>
    </rPh>
    <rPh sb="3" eb="4">
      <t>ミズ</t>
    </rPh>
    <rPh sb="4" eb="5">
      <t>ノ</t>
    </rPh>
    <rPh sb="5" eb="7">
      <t>ムカイガオカ</t>
    </rPh>
    <phoneticPr fontId="8"/>
  </si>
  <si>
    <t>084-956-0056</t>
  </si>
  <si>
    <t>084-956-0983</t>
  </si>
  <si>
    <t>向丘中学校</t>
  </si>
  <si>
    <t>鞆中</t>
  </si>
  <si>
    <t>720-0202</t>
  </si>
  <si>
    <t>福山市鞆町後地371-1</t>
    <rPh sb="0" eb="3">
      <t>フクヤマシ</t>
    </rPh>
    <rPh sb="3" eb="4">
      <t>トモ</t>
    </rPh>
    <rPh sb="4" eb="5">
      <t>チョウ</t>
    </rPh>
    <rPh sb="5" eb="6">
      <t>ウシロ</t>
    </rPh>
    <rPh sb="6" eb="7">
      <t>ジ</t>
    </rPh>
    <phoneticPr fontId="8"/>
  </si>
  <si>
    <t>084-982-1717</t>
  </si>
  <si>
    <t>084-982-1710</t>
  </si>
  <si>
    <t>鞆中学校</t>
  </si>
  <si>
    <t>鳳中</t>
  </si>
  <si>
    <t>ｵｵﾄﾘ</t>
  </si>
  <si>
    <t>721-0915</t>
  </si>
  <si>
    <t>福山市伊勢丘6-5-1</t>
    <rPh sb="0" eb="3">
      <t>フクヤマシ</t>
    </rPh>
    <rPh sb="3" eb="5">
      <t>イセ</t>
    </rPh>
    <rPh sb="5" eb="6">
      <t>オカ</t>
    </rPh>
    <phoneticPr fontId="8"/>
  </si>
  <si>
    <t>084-947-1022</t>
  </si>
  <si>
    <t>084-947-9262</t>
  </si>
  <si>
    <t>鳳中学校</t>
  </si>
  <si>
    <t>培遠中</t>
  </si>
  <si>
    <t>ﾊﾞｲｴﾝ</t>
  </si>
  <si>
    <t>721-0907</t>
  </si>
  <si>
    <t>福山市春日町3-15-18</t>
    <rPh sb="0" eb="3">
      <t>フクヤマシ</t>
    </rPh>
    <rPh sb="3" eb="6">
      <t>カスガチョウ</t>
    </rPh>
    <phoneticPr fontId="8"/>
  </si>
  <si>
    <t>084-947-1103</t>
  </si>
  <si>
    <t>084-947-9272</t>
  </si>
  <si>
    <t>培遠中学校</t>
  </si>
  <si>
    <t>大成館中</t>
  </si>
  <si>
    <t>ﾀｲｾｲｶﾝ</t>
  </si>
  <si>
    <t>729-0112</t>
  </si>
  <si>
    <t>福山市神村町4</t>
    <rPh sb="0" eb="3">
      <t>フクヤマシ</t>
    </rPh>
    <rPh sb="3" eb="4">
      <t>カミ</t>
    </rPh>
    <rPh sb="4" eb="5">
      <t>ムラ</t>
    </rPh>
    <rPh sb="5" eb="6">
      <t>マチ</t>
    </rPh>
    <phoneticPr fontId="8"/>
  </si>
  <si>
    <t>084-934-1066</t>
  </si>
  <si>
    <t>084-934-9523</t>
  </si>
  <si>
    <t>大成館中学校</t>
  </si>
  <si>
    <t>松永中</t>
  </si>
  <si>
    <t>ﾏﾂﾅｶﾞ</t>
  </si>
  <si>
    <t>729-0104</t>
  </si>
  <si>
    <t>福山市松永町2-24-16</t>
    <rPh sb="0" eb="3">
      <t>フクヤマシ</t>
    </rPh>
    <rPh sb="3" eb="6">
      <t>マツナガチョウ</t>
    </rPh>
    <phoneticPr fontId="8"/>
  </si>
  <si>
    <t>084-934-3117</t>
  </si>
  <si>
    <t>084-934-9531</t>
  </si>
  <si>
    <t>松永中学校</t>
  </si>
  <si>
    <t>精華中</t>
  </si>
  <si>
    <t>ｾｲｶ</t>
  </si>
  <si>
    <t>720-0541</t>
  </si>
  <si>
    <t>福山市金江町金見1921</t>
    <rPh sb="0" eb="3">
      <t>フクヤマシ</t>
    </rPh>
    <rPh sb="3" eb="4">
      <t>カナ</t>
    </rPh>
    <rPh sb="4" eb="5">
      <t>エ</t>
    </rPh>
    <rPh sb="5" eb="6">
      <t>マチ</t>
    </rPh>
    <rPh sb="6" eb="7">
      <t>キン</t>
    </rPh>
    <rPh sb="7" eb="8">
      <t>ミ</t>
    </rPh>
    <phoneticPr fontId="8"/>
  </si>
  <si>
    <t>084-935-7253</t>
  </si>
  <si>
    <t>084-935-9021</t>
  </si>
  <si>
    <t>精華中学校</t>
  </si>
  <si>
    <t>福山中央中</t>
  </si>
  <si>
    <t>ﾌｸﾔﾏﾁｭｳｵｳ</t>
  </si>
  <si>
    <t>721-0975</t>
  </si>
  <si>
    <t>福山市西深津町5-22-1</t>
    <rPh sb="0" eb="3">
      <t>フクヤマシ</t>
    </rPh>
    <rPh sb="3" eb="4">
      <t>ニシ</t>
    </rPh>
    <rPh sb="4" eb="5">
      <t>ブカ</t>
    </rPh>
    <rPh sb="5" eb="7">
      <t>ツマチ</t>
    </rPh>
    <phoneticPr fontId="8"/>
  </si>
  <si>
    <t>084-925-0036</t>
  </si>
  <si>
    <t>084-925-0052</t>
  </si>
  <si>
    <t>福山中央中学校</t>
  </si>
  <si>
    <t>芦田中</t>
  </si>
  <si>
    <t>ｱｼﾀﾞ</t>
  </si>
  <si>
    <t>720-1262</t>
  </si>
  <si>
    <t>福山市芦田町下有地928</t>
    <rPh sb="0" eb="3">
      <t>フクヤマシ</t>
    </rPh>
    <rPh sb="3" eb="5">
      <t>アシダ</t>
    </rPh>
    <rPh sb="5" eb="6">
      <t>マチ</t>
    </rPh>
    <rPh sb="6" eb="7">
      <t>シタ</t>
    </rPh>
    <rPh sb="7" eb="8">
      <t>ア</t>
    </rPh>
    <rPh sb="8" eb="9">
      <t>チ</t>
    </rPh>
    <phoneticPr fontId="8"/>
  </si>
  <si>
    <t>084-958-2031</t>
  </si>
  <si>
    <t>084-958-4725</t>
  </si>
  <si>
    <t>芦田中学校</t>
  </si>
  <si>
    <t>山野中</t>
  </si>
  <si>
    <t>ﾔﾏﾉ</t>
  </si>
  <si>
    <t>720-2602</t>
  </si>
  <si>
    <t>福山市山野町山野3766</t>
    <rPh sb="0" eb="3">
      <t>フクヤマシ</t>
    </rPh>
    <rPh sb="3" eb="6">
      <t>ヤマノチョウ</t>
    </rPh>
    <rPh sb="6" eb="8">
      <t>ヤマノ</t>
    </rPh>
    <phoneticPr fontId="8"/>
  </si>
  <si>
    <t>084-974-2012</t>
  </si>
  <si>
    <t>084-974-2613</t>
  </si>
  <si>
    <t>山野中学校</t>
  </si>
  <si>
    <t>広瀬学園中</t>
    <rPh sb="2" eb="4">
      <t>ガクエン</t>
    </rPh>
    <phoneticPr fontId="8"/>
  </si>
  <si>
    <t>ﾋﾛｾｶﾞｸｴﾝ</t>
    <phoneticPr fontId="8"/>
  </si>
  <si>
    <t>720-2411</t>
  </si>
  <si>
    <t>福山市加茂町北山1064-1</t>
    <rPh sb="0" eb="3">
      <t>フクヤマシ</t>
    </rPh>
    <rPh sb="3" eb="5">
      <t>カモ</t>
    </rPh>
    <rPh sb="5" eb="6">
      <t>チョウ</t>
    </rPh>
    <rPh sb="6" eb="8">
      <t>キタヤマ</t>
    </rPh>
    <phoneticPr fontId="8"/>
  </si>
  <si>
    <t>084-972-2210</t>
  </si>
  <si>
    <t>084-972-7094</t>
  </si>
  <si>
    <t>広瀬学園中学校</t>
    <rPh sb="2" eb="4">
      <t>ガクエン</t>
    </rPh>
    <phoneticPr fontId="8"/>
  </si>
  <si>
    <t>加茂中</t>
  </si>
  <si>
    <t>ｶﾓ</t>
  </si>
  <si>
    <t>720-2412</t>
  </si>
  <si>
    <t>福山市加茂町下加茂1190</t>
    <rPh sb="0" eb="3">
      <t>フクヤマシ</t>
    </rPh>
    <rPh sb="3" eb="5">
      <t>カモ</t>
    </rPh>
    <rPh sb="5" eb="6">
      <t>マチ</t>
    </rPh>
    <rPh sb="6" eb="7">
      <t>シタ</t>
    </rPh>
    <rPh sb="7" eb="9">
      <t>カモ</t>
    </rPh>
    <phoneticPr fontId="8"/>
  </si>
  <si>
    <t>084-972-2065</t>
  </si>
  <si>
    <t>084-972-7097</t>
  </si>
  <si>
    <t>加茂中学校</t>
  </si>
  <si>
    <t>駅家中</t>
  </si>
  <si>
    <t>ｴｷﾔ</t>
  </si>
  <si>
    <t>720-2413</t>
  </si>
  <si>
    <t>福山市駅家町法成寺250</t>
    <rPh sb="0" eb="3">
      <t>フクヤマシ</t>
    </rPh>
    <rPh sb="3" eb="5">
      <t>エキヤ</t>
    </rPh>
    <rPh sb="5" eb="6">
      <t>マチ</t>
    </rPh>
    <rPh sb="6" eb="7">
      <t>ホウ</t>
    </rPh>
    <rPh sb="7" eb="8">
      <t>シゲル</t>
    </rPh>
    <rPh sb="8" eb="9">
      <t>テラ</t>
    </rPh>
    <phoneticPr fontId="8"/>
  </si>
  <si>
    <t>084-976-2051</t>
  </si>
  <si>
    <t>084-976-6347</t>
  </si>
  <si>
    <t>駅家中学校</t>
  </si>
  <si>
    <t>誠之中</t>
  </si>
  <si>
    <t>ｾｲｼ</t>
  </si>
  <si>
    <t>721-0955</t>
  </si>
  <si>
    <t>福山市新涯町6-14-1</t>
    <rPh sb="0" eb="3">
      <t>フクヤマシ</t>
    </rPh>
    <rPh sb="3" eb="6">
      <t>シンガイチョウ</t>
    </rPh>
    <phoneticPr fontId="8"/>
  </si>
  <si>
    <t>084-953-0939</t>
  </si>
  <si>
    <t>084-953-0982</t>
  </si>
  <si>
    <t>誠之中学校</t>
  </si>
  <si>
    <t>福山城西中</t>
  </si>
  <si>
    <t>ﾌｸﾔﾏｼﾞｮｳｻｲ</t>
  </si>
  <si>
    <t>720-0092</t>
  </si>
  <si>
    <t>福山市山手町3000</t>
    <rPh sb="0" eb="3">
      <t>フクヤマシ</t>
    </rPh>
    <rPh sb="3" eb="6">
      <t>ヤマテチョウ</t>
    </rPh>
    <phoneticPr fontId="8"/>
  </si>
  <si>
    <t>084-952-1257</t>
  </si>
  <si>
    <t>084-952-2246</t>
  </si>
  <si>
    <t>福山城西中学校</t>
  </si>
  <si>
    <t>大門中</t>
  </si>
  <si>
    <t>ﾀﾞｲﾓﾝ</t>
  </si>
  <si>
    <t>721-0929</t>
  </si>
  <si>
    <t>福山市城興ヶ丘8-1</t>
    <rPh sb="0" eb="3">
      <t>フクヤマシ</t>
    </rPh>
    <rPh sb="3" eb="4">
      <t>シロ</t>
    </rPh>
    <rPh sb="4" eb="5">
      <t>キョウ</t>
    </rPh>
    <rPh sb="6" eb="7">
      <t>オカ</t>
    </rPh>
    <phoneticPr fontId="8"/>
  </si>
  <si>
    <t>084-941-7221</t>
  </si>
  <si>
    <t>084-941-7215</t>
  </si>
  <si>
    <t>大門中学校</t>
  </si>
  <si>
    <t>一ツ橋中</t>
  </si>
  <si>
    <t>ﾋﾄﾂﾊﾞｼ</t>
  </si>
  <si>
    <t>721-0962</t>
  </si>
  <si>
    <t>福山市東手城町1-4-1</t>
    <rPh sb="0" eb="3">
      <t>フクヤマシ</t>
    </rPh>
    <rPh sb="3" eb="4">
      <t>ヒガシ</t>
    </rPh>
    <rPh sb="4" eb="7">
      <t>テシロチョウ</t>
    </rPh>
    <phoneticPr fontId="8"/>
  </si>
  <si>
    <t>084-941-7335</t>
  </si>
  <si>
    <t>084-941-7365</t>
  </si>
  <si>
    <t>一ツ橋中学校</t>
  </si>
  <si>
    <t>東朋中</t>
  </si>
  <si>
    <t>ﾄｳﾎｳ</t>
  </si>
  <si>
    <t>721-0913</t>
  </si>
  <si>
    <t>福山市幕山台7-24-1</t>
    <rPh sb="0" eb="3">
      <t>フクヤマシ</t>
    </rPh>
    <rPh sb="3" eb="4">
      <t>マク</t>
    </rPh>
    <rPh sb="4" eb="5">
      <t>ヤマ</t>
    </rPh>
    <rPh sb="5" eb="6">
      <t>ダイ</t>
    </rPh>
    <phoneticPr fontId="8"/>
  </si>
  <si>
    <t>084-947-4005</t>
  </si>
  <si>
    <t>084-947-9294</t>
  </si>
  <si>
    <t>東朋中学校</t>
  </si>
  <si>
    <t>駅家南中</t>
  </si>
  <si>
    <t>ｴｷﾔﾐﾅﾐ</t>
  </si>
  <si>
    <t>720-1141</t>
  </si>
  <si>
    <t>福山市駅家町江良247</t>
    <rPh sb="0" eb="3">
      <t>フクヤマシ</t>
    </rPh>
    <rPh sb="3" eb="5">
      <t>エキヤ</t>
    </rPh>
    <rPh sb="5" eb="6">
      <t>マチ</t>
    </rPh>
    <rPh sb="6" eb="7">
      <t>エ</t>
    </rPh>
    <rPh sb="7" eb="8">
      <t>リョウ</t>
    </rPh>
    <phoneticPr fontId="8"/>
  </si>
  <si>
    <t>084-976-0885</t>
  </si>
  <si>
    <t>084-976-6374</t>
  </si>
  <si>
    <t>駅家南中学校</t>
  </si>
  <si>
    <t>新市中央中</t>
  </si>
  <si>
    <t>ｼﾝｲﾁﾁｭｳｵｳ</t>
  </si>
  <si>
    <t>729-3103</t>
  </si>
  <si>
    <t>福山市新市町新市1305</t>
    <rPh sb="0" eb="3">
      <t>フクヤマシ</t>
    </rPh>
    <rPh sb="3" eb="6">
      <t>シンイチチョウ</t>
    </rPh>
    <rPh sb="6" eb="8">
      <t>シンイチ</t>
    </rPh>
    <phoneticPr fontId="8"/>
  </si>
  <si>
    <t>0847-52-5534</t>
  </si>
  <si>
    <t>0847-52-5537</t>
  </si>
  <si>
    <t>新市中央中学校</t>
  </si>
  <si>
    <t>福山中</t>
  </si>
  <si>
    <t>ﾌｸﾔﾏ</t>
  </si>
  <si>
    <t>720-0832</t>
  </si>
  <si>
    <t>福山市赤坂町赤坂910</t>
    <rPh sb="0" eb="3">
      <t>フクヤマシ</t>
    </rPh>
    <rPh sb="3" eb="6">
      <t>アカサカチョウ</t>
    </rPh>
    <rPh sb="6" eb="8">
      <t>アカサカ</t>
    </rPh>
    <phoneticPr fontId="44"/>
  </si>
  <si>
    <t>084-951-5978</t>
  </si>
  <si>
    <t>084-951-6518</t>
  </si>
  <si>
    <t>福山中学校</t>
  </si>
  <si>
    <t>想青学園</t>
    <rPh sb="0" eb="1">
      <t>ソウ</t>
    </rPh>
    <rPh sb="1" eb="2">
      <t>アオ</t>
    </rPh>
    <rPh sb="2" eb="4">
      <t>ガクエン</t>
    </rPh>
    <phoneticPr fontId="8"/>
  </si>
  <si>
    <t>ｿｾｲｶﾞｸｴﾝ</t>
    <phoneticPr fontId="8"/>
  </si>
  <si>
    <t>720-0311</t>
  </si>
  <si>
    <t>福山市沼隈町草深2058-2</t>
    <rPh sb="0" eb="3">
      <t>フクヤマシ</t>
    </rPh>
    <rPh sb="3" eb="6">
      <t>ヌマクマチョウ</t>
    </rPh>
    <rPh sb="6" eb="7">
      <t>クサ</t>
    </rPh>
    <rPh sb="7" eb="8">
      <t>シン</t>
    </rPh>
    <phoneticPr fontId="8"/>
  </si>
  <si>
    <t>084-987-0025</t>
  </si>
  <si>
    <t>至誠中</t>
  </si>
  <si>
    <t>ｼｾｲ</t>
  </si>
  <si>
    <t>720-0401</t>
  </si>
  <si>
    <t>福山市沼隈町上山南484-2</t>
    <rPh sb="0" eb="3">
      <t>フクヤマシ</t>
    </rPh>
    <rPh sb="3" eb="6">
      <t>ヌマクマチョウ</t>
    </rPh>
    <rPh sb="6" eb="7">
      <t>カミ</t>
    </rPh>
    <rPh sb="7" eb="8">
      <t>ヤマ</t>
    </rPh>
    <rPh sb="8" eb="9">
      <t>ミナミ</t>
    </rPh>
    <phoneticPr fontId="8"/>
  </si>
  <si>
    <t>084-988-0614</t>
  </si>
  <si>
    <t>至誠中学校</t>
  </si>
  <si>
    <t>神辺中</t>
  </si>
  <si>
    <t>ｶﾝﾅﾍﾞ</t>
  </si>
  <si>
    <t>720-2121</t>
  </si>
  <si>
    <t>福山市神辺町湯野1313</t>
    <rPh sb="0" eb="3">
      <t>フクヤマシ</t>
    </rPh>
    <rPh sb="3" eb="6">
      <t>カンナベチョウ</t>
    </rPh>
    <rPh sb="6" eb="8">
      <t>ユノ</t>
    </rPh>
    <phoneticPr fontId="8"/>
  </si>
  <si>
    <t>084-962-0400</t>
  </si>
  <si>
    <t>084-962-0339</t>
  </si>
  <si>
    <t>神辺中学校</t>
  </si>
  <si>
    <t>神辺東中</t>
  </si>
  <si>
    <t>ｶﾝﾅﾍﾞﾋｶﾞｼ</t>
  </si>
  <si>
    <t>720-2115</t>
  </si>
  <si>
    <r>
      <t>福山市神辺町下竹田9</t>
    </r>
    <r>
      <rPr>
        <sz val="11"/>
        <color theme="1"/>
        <rFont val="ＭＳ Ｐゴシック"/>
        <family val="2"/>
        <scheme val="minor"/>
      </rPr>
      <t>59-1</t>
    </r>
    <rPh sb="0" eb="3">
      <t>フクヤマシ</t>
    </rPh>
    <rPh sb="3" eb="6">
      <t>カンナベチョウ</t>
    </rPh>
    <rPh sb="6" eb="7">
      <t>シモ</t>
    </rPh>
    <rPh sb="7" eb="9">
      <t>タケダ</t>
    </rPh>
    <phoneticPr fontId="8"/>
  </si>
  <si>
    <t>084-965-1001</t>
  </si>
  <si>
    <t>084-965-1002</t>
  </si>
  <si>
    <t>神辺東中学校</t>
  </si>
  <si>
    <t>神辺西中</t>
  </si>
  <si>
    <t>ｶﾝﾅﾍﾞﾆｼ</t>
  </si>
  <si>
    <t>720-2123</t>
  </si>
  <si>
    <r>
      <t>福山市神辺町川北1</t>
    </r>
    <r>
      <rPr>
        <sz val="11"/>
        <color theme="1"/>
        <rFont val="ＭＳ Ｐゴシック"/>
        <family val="2"/>
        <scheme val="minor"/>
      </rPr>
      <t>401-1</t>
    </r>
    <rPh sb="0" eb="3">
      <t>フクヤマシ</t>
    </rPh>
    <rPh sb="3" eb="6">
      <t>カンナベチョウ</t>
    </rPh>
    <rPh sb="6" eb="8">
      <t>カワキタ</t>
    </rPh>
    <phoneticPr fontId="8"/>
  </si>
  <si>
    <t>084-963-3400</t>
  </si>
  <si>
    <t>084-963-3412</t>
  </si>
  <si>
    <t>神辺西中学校</t>
  </si>
  <si>
    <t>広大福山中</t>
  </si>
  <si>
    <t>ﾋﾛﾀﾞｲﾌｸﾔﾏ</t>
  </si>
  <si>
    <t>721-8551</t>
  </si>
  <si>
    <t>福山市春日町5-14-1</t>
    <rPh sb="0" eb="3">
      <t>フクヤマシ</t>
    </rPh>
    <rPh sb="3" eb="6">
      <t>カスガチョウ</t>
    </rPh>
    <phoneticPr fontId="8"/>
  </si>
  <si>
    <t>084-941-8350</t>
  </si>
  <si>
    <t>084-941-8356</t>
  </si>
  <si>
    <t>広大福山中学校</t>
  </si>
  <si>
    <t>近大福山中</t>
  </si>
  <si>
    <t>ｷﾝﾀﾞｲﾌｸﾔﾏ</t>
  </si>
  <si>
    <t>720-0835</t>
  </si>
  <si>
    <t>福山市佐波町389</t>
    <rPh sb="0" eb="3">
      <t>フクヤマシ</t>
    </rPh>
    <rPh sb="3" eb="5">
      <t>サバ</t>
    </rPh>
    <rPh sb="5" eb="6">
      <t>マチ</t>
    </rPh>
    <phoneticPr fontId="8"/>
  </si>
  <si>
    <t>084-951-2695</t>
  </si>
  <si>
    <t>084-951-3581</t>
  </si>
  <si>
    <t>近大福山中学校</t>
  </si>
  <si>
    <t>福山暁の星女中</t>
    <rPh sb="5" eb="6">
      <t>オンナ</t>
    </rPh>
    <phoneticPr fontId="8"/>
  </si>
  <si>
    <t>ﾌｸﾔﾏｱｹﾉﾎｼｼﾞｮｼ</t>
    <phoneticPr fontId="8"/>
  </si>
  <si>
    <t>721-8545</t>
  </si>
  <si>
    <t>福山市西深津町3-4-1</t>
    <rPh sb="0" eb="3">
      <t>フクヤマシ</t>
    </rPh>
    <rPh sb="3" eb="4">
      <t>ニシ</t>
    </rPh>
    <rPh sb="4" eb="5">
      <t>ブカ</t>
    </rPh>
    <rPh sb="5" eb="7">
      <t>ツマチ</t>
    </rPh>
    <phoneticPr fontId="8"/>
  </si>
  <si>
    <t>084-922-1682</t>
  </si>
  <si>
    <t>084-925-1533</t>
  </si>
  <si>
    <t>福山暁の星女中学校</t>
  </si>
  <si>
    <t>盈進中</t>
  </si>
  <si>
    <t>ｴｲｼﾝ</t>
  </si>
  <si>
    <t>720-8504</t>
  </si>
  <si>
    <t>福山市千田町千田487-4</t>
    <rPh sb="0" eb="3">
      <t>フクヤマシ</t>
    </rPh>
    <rPh sb="3" eb="6">
      <t>センダマチ</t>
    </rPh>
    <rPh sb="6" eb="8">
      <t>センダ</t>
    </rPh>
    <phoneticPr fontId="8"/>
  </si>
  <si>
    <t>084-955-2333</t>
  </si>
  <si>
    <t>084-955-4423</t>
  </si>
  <si>
    <t>盈進中学校</t>
  </si>
  <si>
    <t>銀河学院中</t>
  </si>
  <si>
    <t>ｷﾞﾝｶﾞｶﾞｸｲﾝ</t>
  </si>
  <si>
    <t>721-0921</t>
  </si>
  <si>
    <t>福山市大門町大門119-8</t>
    <rPh sb="0" eb="3">
      <t>フクヤマシ</t>
    </rPh>
    <rPh sb="3" eb="6">
      <t>ダイモンチョウ</t>
    </rPh>
    <rPh sb="6" eb="8">
      <t>ダイモン</t>
    </rPh>
    <phoneticPr fontId="8"/>
  </si>
  <si>
    <t>084-941-9292</t>
  </si>
  <si>
    <t>084-941-7142</t>
  </si>
  <si>
    <t>銀河学院中学校</t>
  </si>
  <si>
    <t>英数学館中</t>
  </si>
  <si>
    <t>ｴｲｽｳｶﾞｯｶﾝ</t>
  </si>
  <si>
    <t>721-0942</t>
  </si>
  <si>
    <t>福山市引野町980-1</t>
    <rPh sb="0" eb="3">
      <t>フクヤマシ</t>
    </rPh>
    <rPh sb="3" eb="6">
      <t>ヒキノチョウ</t>
    </rPh>
    <phoneticPr fontId="8"/>
  </si>
  <si>
    <t>084-941-4116</t>
  </si>
  <si>
    <t>084-941-4118</t>
  </si>
  <si>
    <t>英数学館中学校</t>
  </si>
  <si>
    <t>府中第一中</t>
  </si>
  <si>
    <t>ﾌﾁｭｳﾀﾞｲｲﾁ</t>
  </si>
  <si>
    <t>府中</t>
  </si>
  <si>
    <t>726-0022</t>
  </si>
  <si>
    <t>府中市用土町463</t>
    <rPh sb="0" eb="3">
      <t>フチュウシ</t>
    </rPh>
    <rPh sb="3" eb="5">
      <t>ヨウド</t>
    </rPh>
    <rPh sb="5" eb="6">
      <t>マチ</t>
    </rPh>
    <phoneticPr fontId="8"/>
  </si>
  <si>
    <t>0847-41-2394</t>
  </si>
  <si>
    <t>0847-41-2364</t>
  </si>
  <si>
    <t>府中第一中学校</t>
  </si>
  <si>
    <t>府中学園</t>
    <rPh sb="2" eb="4">
      <t>ガクエン</t>
    </rPh>
    <phoneticPr fontId="8"/>
  </si>
  <si>
    <t>ﾌﾁｭｳｶﾞｸｴﾝ</t>
    <phoneticPr fontId="8"/>
  </si>
  <si>
    <t>726-0003</t>
  </si>
  <si>
    <t>府中市元町576-1</t>
    <rPh sb="0" eb="3">
      <t>フチュウシ</t>
    </rPh>
    <rPh sb="3" eb="5">
      <t>モトマチ</t>
    </rPh>
    <phoneticPr fontId="8"/>
  </si>
  <si>
    <t>0847-41-2131</t>
  </si>
  <si>
    <t>0847-41-2374</t>
  </si>
  <si>
    <t>府中明郷学園</t>
    <rPh sb="4" eb="6">
      <t>ガクエン</t>
    </rPh>
    <phoneticPr fontId="8"/>
  </si>
  <si>
    <t>ﾌﾁｭｳﾒｲｷｮｳｶﾞｸｴﾝ</t>
    <phoneticPr fontId="8"/>
  </si>
  <si>
    <t>726-0027</t>
  </si>
  <si>
    <t>府中市篠根町656</t>
    <rPh sb="0" eb="3">
      <t>フチュウシ</t>
    </rPh>
    <rPh sb="3" eb="6">
      <t>シノネチョウ</t>
    </rPh>
    <phoneticPr fontId="8"/>
  </si>
  <si>
    <t>0847-41-2759</t>
  </si>
  <si>
    <t>0847-41-2379</t>
  </si>
  <si>
    <t>上下中</t>
  </si>
  <si>
    <t>ｼﾞｮｳｹﾞ</t>
  </si>
  <si>
    <t>729-3431</t>
  </si>
  <si>
    <t>府中市上下町上下915</t>
    <rPh sb="0" eb="3">
      <t>フチュウシ</t>
    </rPh>
    <rPh sb="3" eb="6">
      <t>ジョウゲチョウ</t>
    </rPh>
    <rPh sb="6" eb="8">
      <t>ジョウゲ</t>
    </rPh>
    <phoneticPr fontId="8"/>
  </si>
  <si>
    <t>0847-62-2161</t>
  </si>
  <si>
    <t>0847-62-2160</t>
  </si>
  <si>
    <t>上下中学校</t>
  </si>
  <si>
    <t>神石三和中</t>
  </si>
  <si>
    <t>ｼﾞﾝｾｷｻﾝﾜ</t>
    <phoneticPr fontId="8"/>
  </si>
  <si>
    <t>神石</t>
  </si>
  <si>
    <t>720-1522</t>
  </si>
  <si>
    <t>神石郡神石高原町小畠1370</t>
    <rPh sb="0" eb="3">
      <t>ジンセキグン</t>
    </rPh>
    <rPh sb="3" eb="5">
      <t>ジンセキ</t>
    </rPh>
    <rPh sb="5" eb="8">
      <t>コウゲンチョウ</t>
    </rPh>
    <rPh sb="8" eb="10">
      <t>コバタケ</t>
    </rPh>
    <phoneticPr fontId="8"/>
  </si>
  <si>
    <t>0847-85-4511</t>
  </si>
  <si>
    <t>0847-85-4512</t>
  </si>
  <si>
    <t>神石三和中学校</t>
  </si>
  <si>
    <t>神石高原中</t>
  </si>
  <si>
    <t>ｼﾞﾝｾｷｺｳｹﾞﾝ</t>
    <phoneticPr fontId="8" type="halfwidthKatakana"/>
  </si>
  <si>
    <t>729-3515</t>
  </si>
  <si>
    <t>神石郡神石高原町油木甲6836-1</t>
    <rPh sb="0" eb="3">
      <t>ジンセキグン</t>
    </rPh>
    <rPh sb="3" eb="5">
      <t>ジンセキ</t>
    </rPh>
    <rPh sb="5" eb="8">
      <t>コウゲンチョウ</t>
    </rPh>
    <rPh sb="8" eb="10">
      <t>ユキ</t>
    </rPh>
    <rPh sb="10" eb="11">
      <t>コウ</t>
    </rPh>
    <phoneticPr fontId="8"/>
  </si>
  <si>
    <t>0847-89-0003</t>
    <phoneticPr fontId="8"/>
  </si>
  <si>
    <t>0847-89-0004</t>
    <phoneticPr fontId="8"/>
  </si>
  <si>
    <t>神石高原中学校</t>
  </si>
  <si>
    <t>三次三和中</t>
  </si>
  <si>
    <t>ﾐﾖｼﾐﾜ</t>
  </si>
  <si>
    <t>三次</t>
  </si>
  <si>
    <t>729-6615</t>
  </si>
  <si>
    <t>三次市三和町上板木55</t>
    <rPh sb="3" eb="6">
      <t>サンワチョウ</t>
    </rPh>
    <rPh sb="6" eb="7">
      <t>カミ</t>
    </rPh>
    <rPh sb="7" eb="8">
      <t>イタ</t>
    </rPh>
    <rPh sb="8" eb="9">
      <t>キ</t>
    </rPh>
    <phoneticPr fontId="8"/>
  </si>
  <si>
    <t>0824-52-3131</t>
  </si>
  <si>
    <t>0824-52-3132</t>
  </si>
  <si>
    <t>三次三和中学校</t>
  </si>
  <si>
    <t>君田中</t>
  </si>
  <si>
    <t>ｷﾐﾀ</t>
  </si>
  <si>
    <t>728-0401</t>
  </si>
  <si>
    <t>三次市君田町東入君10361-2</t>
    <rPh sb="3" eb="6">
      <t>キミタチョウ</t>
    </rPh>
    <rPh sb="6" eb="7">
      <t>ヒガシ</t>
    </rPh>
    <rPh sb="7" eb="8">
      <t>ニュウ</t>
    </rPh>
    <rPh sb="8" eb="9">
      <t>キミ</t>
    </rPh>
    <phoneticPr fontId="8"/>
  </si>
  <si>
    <t>0824-53-2008</t>
  </si>
  <si>
    <t>0824-53-2175</t>
  </si>
  <si>
    <t>君田中学校</t>
  </si>
  <si>
    <t>布野中</t>
  </si>
  <si>
    <t>ﾌﾉ</t>
  </si>
  <si>
    <t>728-0201</t>
  </si>
  <si>
    <t>三次市布野町上布野1895-1</t>
    <rPh sb="3" eb="4">
      <t>ヌノ</t>
    </rPh>
    <rPh sb="4" eb="6">
      <t>ノマチ</t>
    </rPh>
    <rPh sb="6" eb="7">
      <t>カミ</t>
    </rPh>
    <rPh sb="7" eb="9">
      <t>フノ</t>
    </rPh>
    <phoneticPr fontId="8"/>
  </si>
  <si>
    <t>0824-54-2020</t>
  </si>
  <si>
    <t>0824-54-7030</t>
  </si>
  <si>
    <t>布野中学校</t>
  </si>
  <si>
    <t>作木中</t>
  </si>
  <si>
    <t>ｻｸｷﾞ</t>
  </si>
  <si>
    <t>728-0124</t>
  </si>
  <si>
    <t>三次市作木町下作木739-1</t>
    <rPh sb="3" eb="5">
      <t>ツクリキ</t>
    </rPh>
    <rPh sb="5" eb="6">
      <t>マチ</t>
    </rPh>
    <rPh sb="6" eb="7">
      <t>シモ</t>
    </rPh>
    <rPh sb="7" eb="9">
      <t>サクギ</t>
    </rPh>
    <phoneticPr fontId="8"/>
  </si>
  <si>
    <t>0824-55-2106</t>
  </si>
  <si>
    <t>0824-55-2107</t>
  </si>
  <si>
    <t>作木中学校</t>
  </si>
  <si>
    <t>三良坂中</t>
  </si>
  <si>
    <t>ﾐﾗｻｶ</t>
  </si>
  <si>
    <t>729-4303</t>
  </si>
  <si>
    <t>三次市三良坂町三良坂2772</t>
    <rPh sb="3" eb="7">
      <t>ミラサカチョウ</t>
    </rPh>
    <rPh sb="7" eb="10">
      <t>ミラサカ</t>
    </rPh>
    <phoneticPr fontId="8"/>
  </si>
  <si>
    <t>0824-44-2018</t>
  </si>
  <si>
    <t>0824-44-3646</t>
  </si>
  <si>
    <t>三良坂中学校</t>
  </si>
  <si>
    <t>吉舎中</t>
  </si>
  <si>
    <t>ｷｻ</t>
  </si>
  <si>
    <t>729-4211</t>
  </si>
  <si>
    <t>三次市吉舎町吉舎783</t>
    <rPh sb="3" eb="6">
      <t>キサチョウ</t>
    </rPh>
    <rPh sb="6" eb="8">
      <t>キサ</t>
    </rPh>
    <phoneticPr fontId="8"/>
  </si>
  <si>
    <t>0824-43-2115</t>
  </si>
  <si>
    <t>0824-43-2160</t>
  </si>
  <si>
    <t>吉舎中学校</t>
  </si>
  <si>
    <t>三次中</t>
  </si>
  <si>
    <t>ﾐﾖｼ</t>
  </si>
  <si>
    <t>728-0021</t>
  </si>
  <si>
    <t>三次市三次町1731</t>
    <rPh sb="0" eb="3">
      <t>ミヨシシ</t>
    </rPh>
    <rPh sb="3" eb="5">
      <t>ミヨシ</t>
    </rPh>
    <rPh sb="5" eb="6">
      <t>マチ</t>
    </rPh>
    <phoneticPr fontId="8"/>
  </si>
  <si>
    <t>0824-62-2896</t>
  </si>
  <si>
    <t>0824-63-1417</t>
  </si>
  <si>
    <t>三次中学校</t>
  </si>
  <si>
    <t>十日市中</t>
  </si>
  <si>
    <t>ﾄｳｶｲﾁ</t>
  </si>
  <si>
    <t>728-0012</t>
  </si>
  <si>
    <t>三次市十日市中4-2-2</t>
    <rPh sb="0" eb="3">
      <t>ミヨシシ</t>
    </rPh>
    <rPh sb="3" eb="5">
      <t>トオカ</t>
    </rPh>
    <rPh sb="5" eb="6">
      <t>イチ</t>
    </rPh>
    <rPh sb="6" eb="7">
      <t>ナカ</t>
    </rPh>
    <phoneticPr fontId="8"/>
  </si>
  <si>
    <t>0824-62-2856</t>
  </si>
  <si>
    <t>0824-63-8155</t>
  </si>
  <si>
    <t>十日市中学校</t>
  </si>
  <si>
    <t>八次中</t>
  </si>
  <si>
    <t>ﾔﾂｷﾞ</t>
  </si>
  <si>
    <t>728-0006</t>
  </si>
  <si>
    <t>三次市畠敷町1860</t>
    <rPh sb="0" eb="3">
      <t>ミヨシシ</t>
    </rPh>
    <rPh sb="3" eb="4">
      <t>ハタケ</t>
    </rPh>
    <rPh sb="4" eb="5">
      <t>シ</t>
    </rPh>
    <rPh sb="5" eb="6">
      <t>マチ</t>
    </rPh>
    <phoneticPr fontId="8"/>
  </si>
  <si>
    <t>0824-62-5770</t>
  </si>
  <si>
    <t>0824-62-5769</t>
  </si>
  <si>
    <t>八次中学校</t>
  </si>
  <si>
    <t>塩町中</t>
  </si>
  <si>
    <t>ｼｵﾏﾁ</t>
  </si>
  <si>
    <t>729-6211</t>
  </si>
  <si>
    <t>三次市大田幸町541</t>
    <rPh sb="0" eb="3">
      <t>ミヨシシ</t>
    </rPh>
    <rPh sb="3" eb="5">
      <t>オオタ</t>
    </rPh>
    <rPh sb="5" eb="7">
      <t>サイワイチョウ</t>
    </rPh>
    <phoneticPr fontId="8"/>
  </si>
  <si>
    <t>0824-66-1008</t>
  </si>
  <si>
    <t>0824-65-3102</t>
  </si>
  <si>
    <t>塩町中学校</t>
  </si>
  <si>
    <t>川地中</t>
  </si>
  <si>
    <t>ｶﾜｼﾞ</t>
  </si>
  <si>
    <t>729-6333</t>
  </si>
  <si>
    <t>三次市下川立町475-8</t>
    <rPh sb="0" eb="3">
      <t>ミヨシシ</t>
    </rPh>
    <rPh sb="3" eb="4">
      <t>シタ</t>
    </rPh>
    <rPh sb="4" eb="5">
      <t>カワ</t>
    </rPh>
    <rPh sb="5" eb="6">
      <t>タ</t>
    </rPh>
    <rPh sb="6" eb="7">
      <t>マチ</t>
    </rPh>
    <phoneticPr fontId="8"/>
  </si>
  <si>
    <t>0824-68-2015</t>
  </si>
  <si>
    <t>0824-65-4032</t>
  </si>
  <si>
    <t>川地中学校</t>
  </si>
  <si>
    <t>甲奴中</t>
  </si>
  <si>
    <t>ｺｳﾇ</t>
  </si>
  <si>
    <t>729-4105</t>
  </si>
  <si>
    <t>三次市甲奴町梶田38</t>
    <rPh sb="0" eb="3">
      <t>ミヨシシ</t>
    </rPh>
    <rPh sb="3" eb="6">
      <t>コウヌチョウ</t>
    </rPh>
    <rPh sb="6" eb="8">
      <t>カジタ</t>
    </rPh>
    <phoneticPr fontId="8"/>
  </si>
  <si>
    <t>0847-67-2200</t>
  </si>
  <si>
    <t>0847-67-2293</t>
  </si>
  <si>
    <t>甲奴中学校</t>
  </si>
  <si>
    <t>庄原中</t>
  </si>
  <si>
    <t>ｼｮｳﾊﾞﾗ</t>
  </si>
  <si>
    <t>庄原</t>
  </si>
  <si>
    <t>727-0011</t>
  </si>
  <si>
    <t>庄原市東本町1-26-1</t>
    <rPh sb="0" eb="3">
      <t>ショウバラシ</t>
    </rPh>
    <rPh sb="3" eb="6">
      <t>ヒガシホンマチ</t>
    </rPh>
    <phoneticPr fontId="8"/>
  </si>
  <si>
    <t>0824-72-2195</t>
  </si>
  <si>
    <t>0824-72-2197</t>
  </si>
  <si>
    <t>庄原中学校</t>
  </si>
  <si>
    <t>西城中</t>
  </si>
  <si>
    <t>729-5742</t>
  </si>
  <si>
    <t>庄原市西城町中野622-4</t>
    <rPh sb="3" eb="6">
      <t>サイジョウチョウ</t>
    </rPh>
    <rPh sb="6" eb="8">
      <t>ナカノ</t>
    </rPh>
    <phoneticPr fontId="8"/>
  </si>
  <si>
    <t>0824-82-2911</t>
  </si>
  <si>
    <t>0824-82-2922</t>
  </si>
  <si>
    <t>西城中学校</t>
  </si>
  <si>
    <t>東城中</t>
  </si>
  <si>
    <t>ﾄｳｼﾞｮｳ</t>
  </si>
  <si>
    <t>729-5152</t>
  </si>
  <si>
    <t>庄原市東城町川東5227</t>
    <rPh sb="3" eb="6">
      <t>トウジョウチョウ</t>
    </rPh>
    <rPh sb="6" eb="7">
      <t>カワ</t>
    </rPh>
    <rPh sb="7" eb="8">
      <t>ヒガシ</t>
    </rPh>
    <phoneticPr fontId="8"/>
  </si>
  <si>
    <t>08477-2-0337</t>
  </si>
  <si>
    <t>08477-2-1468</t>
  </si>
  <si>
    <t>東城中学校</t>
  </si>
  <si>
    <t>口和中</t>
  </si>
  <si>
    <t>ｸﾁﾜ</t>
  </si>
  <si>
    <t>728-0502</t>
  </si>
  <si>
    <t>庄原市口和町向泉527-1</t>
    <rPh sb="3" eb="6">
      <t>クチワチョウ</t>
    </rPh>
    <rPh sb="6" eb="7">
      <t>ムカイ</t>
    </rPh>
    <rPh sb="7" eb="8">
      <t>イズミ</t>
    </rPh>
    <phoneticPr fontId="8"/>
  </si>
  <si>
    <t>0824-87-2301</t>
  </si>
  <si>
    <t>0824-87-2302</t>
  </si>
  <si>
    <t>口和中学校</t>
  </si>
  <si>
    <t>高野中</t>
  </si>
  <si>
    <t>ﾀｶﾉ</t>
  </si>
  <si>
    <t>727-0402</t>
  </si>
  <si>
    <t>庄原市高野町新市1314-1</t>
    <rPh sb="3" eb="5">
      <t>タカノ</t>
    </rPh>
    <rPh sb="5" eb="6">
      <t>チョウ</t>
    </rPh>
    <rPh sb="6" eb="8">
      <t>シンイチ</t>
    </rPh>
    <phoneticPr fontId="8"/>
  </si>
  <si>
    <t>0824-86-2221</t>
  </si>
  <si>
    <t>0824-86-2248</t>
  </si>
  <si>
    <t>高野中学校</t>
  </si>
  <si>
    <t>比和中</t>
  </si>
  <si>
    <t>ﾋﾜ</t>
  </si>
  <si>
    <t>727-0301</t>
  </si>
  <si>
    <t>庄原市比和町比和1052</t>
    <rPh sb="3" eb="5">
      <t>ヒワ</t>
    </rPh>
    <rPh sb="5" eb="6">
      <t>チョウ</t>
    </rPh>
    <rPh sb="6" eb="8">
      <t>ヒワ</t>
    </rPh>
    <phoneticPr fontId="8"/>
  </si>
  <si>
    <t>0824-85-2110</t>
  </si>
  <si>
    <t>0824-85-2140</t>
  </si>
  <si>
    <t>比和中学校</t>
  </si>
  <si>
    <t>総領中</t>
  </si>
  <si>
    <t>ｿｳﾘｮｳ</t>
  </si>
  <si>
    <t>729-3721</t>
  </si>
  <si>
    <t>庄原市総領町稲草2125</t>
    <rPh sb="0" eb="3">
      <t>ショウバラシ</t>
    </rPh>
    <rPh sb="3" eb="5">
      <t>ソウリョウ</t>
    </rPh>
    <rPh sb="5" eb="6">
      <t>チョウ</t>
    </rPh>
    <rPh sb="6" eb="7">
      <t>イネ</t>
    </rPh>
    <rPh sb="7" eb="8">
      <t>クサ</t>
    </rPh>
    <phoneticPr fontId="8"/>
  </si>
  <si>
    <t>0824-88-2035</t>
  </si>
  <si>
    <t>0824-88-2831</t>
  </si>
  <si>
    <t>総領中学校</t>
  </si>
  <si>
    <t>広島叡智学園</t>
    <rPh sb="0" eb="2">
      <t>ヒロシマ</t>
    </rPh>
    <rPh sb="2" eb="4">
      <t>エイチ</t>
    </rPh>
    <rPh sb="4" eb="6">
      <t>ガクエン</t>
    </rPh>
    <phoneticPr fontId="8"/>
  </si>
  <si>
    <t>ﾋﾛｼﾏｴｲﾁｶﾞｸｴﾝ</t>
    <phoneticPr fontId="8"/>
  </si>
  <si>
    <t>725-0200</t>
    <phoneticPr fontId="8"/>
  </si>
  <si>
    <t>豊田郡大崎上島町大串3137-2</t>
    <rPh sb="0" eb="3">
      <t>トヨタグン</t>
    </rPh>
    <rPh sb="3" eb="8">
      <t>オオサキカミジマチョウ</t>
    </rPh>
    <rPh sb="8" eb="10">
      <t>オオクシ</t>
    </rPh>
    <phoneticPr fontId="8"/>
  </si>
  <si>
    <t>0846-67-5581</t>
    <phoneticPr fontId="8"/>
  </si>
  <si>
    <t>県立三次中</t>
    <rPh sb="0" eb="2">
      <t>ケンリツ</t>
    </rPh>
    <rPh sb="2" eb="4">
      <t>ミヨシ</t>
    </rPh>
    <rPh sb="4" eb="5">
      <t>チュウ</t>
    </rPh>
    <phoneticPr fontId="8"/>
  </si>
  <si>
    <t>ｹﾝﾘﾂﾐﾖｼ</t>
    <phoneticPr fontId="8"/>
  </si>
  <si>
    <t>728-0017</t>
    <phoneticPr fontId="8"/>
  </si>
  <si>
    <t>三次市南畑敷町155</t>
    <rPh sb="0" eb="3">
      <t>ミヨシシ</t>
    </rPh>
    <rPh sb="3" eb="4">
      <t>ミナミ</t>
    </rPh>
    <rPh sb="4" eb="5">
      <t>ハタ</t>
    </rPh>
    <rPh sb="5" eb="6">
      <t>シ</t>
    </rPh>
    <rPh sb="6" eb="7">
      <t>マチ</t>
    </rPh>
    <phoneticPr fontId="8"/>
  </si>
  <si>
    <t>0824-63-4104</t>
    <phoneticPr fontId="8"/>
  </si>
  <si>
    <t>0824-62-0353</t>
    <phoneticPr fontId="8"/>
  </si>
  <si>
    <t>県立三次中学校</t>
  </si>
  <si>
    <t>広島国際学院中</t>
    <rPh sb="0" eb="2">
      <t>ヒロシマ</t>
    </rPh>
    <rPh sb="2" eb="4">
      <t>コクサイ</t>
    </rPh>
    <rPh sb="4" eb="6">
      <t>ガクイン</t>
    </rPh>
    <rPh sb="6" eb="7">
      <t>チュウ</t>
    </rPh>
    <phoneticPr fontId="8"/>
  </si>
  <si>
    <t>ﾋﾛｼﾏｺｸｻｲｶﾞｸｲﾝ</t>
    <phoneticPr fontId="8"/>
  </si>
  <si>
    <t>736-0003</t>
    <phoneticPr fontId="8"/>
  </si>
  <si>
    <t>安芸郡海田町曽田1-5</t>
    <rPh sb="0" eb="8">
      <t>アキグンカイタチョウソダ</t>
    </rPh>
    <phoneticPr fontId="8"/>
  </si>
  <si>
    <t>082-823-3401</t>
    <phoneticPr fontId="8"/>
  </si>
  <si>
    <t>082-822-7197</t>
    <phoneticPr fontId="8"/>
  </si>
  <si>
    <t>広島国際学院中学校</t>
    <rPh sb="0" eb="2">
      <t>ヒロシマ</t>
    </rPh>
    <rPh sb="2" eb="4">
      <t>コクサイ</t>
    </rPh>
    <rPh sb="4" eb="6">
      <t>ガクイン</t>
    </rPh>
    <rPh sb="6" eb="7">
      <t>チュウ</t>
    </rPh>
    <rPh sb="7" eb="9">
      <t>ガッコウ</t>
    </rPh>
    <phoneticPr fontId="8"/>
  </si>
  <si>
    <t>※男女それぞれに２９人分の番号を割り当てる。</t>
    <rPh sb="1" eb="3">
      <t>ダンジョ</t>
    </rPh>
    <rPh sb="10" eb="11">
      <t>ニン</t>
    </rPh>
    <rPh sb="11" eb="12">
      <t>ブン</t>
    </rPh>
    <rPh sb="13" eb="15">
      <t>バンゴウ</t>
    </rPh>
    <rPh sb="16" eb="17">
      <t>ワ</t>
    </rPh>
    <rPh sb="18" eb="19">
      <t>ア</t>
    </rPh>
    <phoneticPr fontId="8"/>
  </si>
  <si>
    <t>※２９人を超えた場合は、１万台の番号を付ける。</t>
    <rPh sb="3" eb="4">
      <t>ニン</t>
    </rPh>
    <rPh sb="5" eb="6">
      <t>コ</t>
    </rPh>
    <rPh sb="8" eb="10">
      <t>バアイ</t>
    </rPh>
    <rPh sb="13" eb="15">
      <t>マンダイ</t>
    </rPh>
    <rPh sb="16" eb="18">
      <t>バンゴウ</t>
    </rPh>
    <rPh sb="19" eb="20">
      <t>ツ</t>
    </rPh>
    <phoneticPr fontId="8"/>
  </si>
  <si>
    <t>【例】幟町　31人目　10041、　31人目　10042</t>
    <rPh sb="1" eb="2">
      <t>レイ</t>
    </rPh>
    <rPh sb="3" eb="4">
      <t>ノボリ</t>
    </rPh>
    <rPh sb="4" eb="5">
      <t>チョウ</t>
    </rPh>
    <rPh sb="8" eb="10">
      <t>ニンメ</t>
    </rPh>
    <rPh sb="20" eb="22">
      <t>ニンメ</t>
    </rPh>
    <phoneticPr fontId="8"/>
  </si>
  <si>
    <t>※５８人を超えた場合は、２万台の番号を付ける。</t>
    <rPh sb="3" eb="4">
      <t>ニン</t>
    </rPh>
    <rPh sb="5" eb="6">
      <t>コ</t>
    </rPh>
    <rPh sb="8" eb="10">
      <t>バアイ</t>
    </rPh>
    <rPh sb="13" eb="15">
      <t>マンダイ</t>
    </rPh>
    <rPh sb="16" eb="18">
      <t>バンゴウ</t>
    </rPh>
    <rPh sb="19" eb="20">
      <t>ツ</t>
    </rPh>
    <phoneticPr fontId="8"/>
  </si>
  <si>
    <r>
      <t>※広島市中学総体駅伝</t>
    </r>
    <r>
      <rPr>
        <b/>
        <sz val="14"/>
        <color indexed="9"/>
        <rFont val="ＭＳ Ｐゴシック"/>
        <family val="3"/>
        <charset val="128"/>
      </rPr>
      <t>の入力用シートです。下の申込一覧の</t>
    </r>
    <r>
      <rPr>
        <b/>
        <u/>
        <sz val="14"/>
        <color indexed="43"/>
        <rFont val="ＭＳ Ｐゴシック"/>
        <family val="3"/>
        <charset val="128"/>
      </rPr>
      <t>薄黄色セル部分</t>
    </r>
    <r>
      <rPr>
        <b/>
        <sz val="14"/>
        <color indexed="9"/>
        <rFont val="ＭＳ Ｐゴシック"/>
        <family val="3"/>
        <charset val="128"/>
      </rPr>
      <t>に必要事項を入力し印刷します。</t>
    </r>
    <rPh sb="1" eb="4">
      <t>ヒロシマシ</t>
    </rPh>
    <rPh sb="4" eb="6">
      <t>チュウガク</t>
    </rPh>
    <rPh sb="6" eb="8">
      <t>ソウタイ</t>
    </rPh>
    <rPh sb="8" eb="10">
      <t>エキデン</t>
    </rPh>
    <rPh sb="11" eb="14">
      <t>ニュウリョクヨウ</t>
    </rPh>
    <rPh sb="20" eb="21">
      <t>シタ</t>
    </rPh>
    <rPh sb="22" eb="24">
      <t>モウシコミ</t>
    </rPh>
    <rPh sb="24" eb="26">
      <t>イチラン</t>
    </rPh>
    <rPh sb="27" eb="28">
      <t>ウス</t>
    </rPh>
    <rPh sb="28" eb="30">
      <t>キイロ</t>
    </rPh>
    <rPh sb="32" eb="34">
      <t>ブブン</t>
    </rPh>
    <rPh sb="35" eb="37">
      <t>ヒツヨウ</t>
    </rPh>
    <rPh sb="37" eb="39">
      <t>ジコウ</t>
    </rPh>
    <rPh sb="40" eb="42">
      <t>ニュウリョク</t>
    </rPh>
    <rPh sb="43" eb="45">
      <t>インサツ</t>
    </rPh>
    <phoneticPr fontId="8"/>
  </si>
  <si>
    <t>校長</t>
    <rPh sb="0" eb="2">
      <t>コウチョウ</t>
    </rPh>
    <phoneticPr fontId="8"/>
  </si>
  <si>
    <t>市総体駅伝　5</t>
    <rPh sb="3" eb="5">
      <t>エキデン</t>
    </rPh>
    <phoneticPr fontId="8"/>
  </si>
  <si>
    <t>教頭</t>
    <rPh sb="0" eb="2">
      <t>キョウトウ</t>
    </rPh>
    <phoneticPr fontId="8"/>
  </si>
  <si>
    <t>主幹教諭</t>
    <rPh sb="0" eb="2">
      <t>シュカン</t>
    </rPh>
    <rPh sb="2" eb="4">
      <t>キョウユ</t>
    </rPh>
    <phoneticPr fontId="8"/>
  </si>
  <si>
    <t>教諭</t>
    <rPh sb="0" eb="2">
      <t>キョウユ</t>
    </rPh>
    <phoneticPr fontId="8"/>
  </si>
  <si>
    <t>区</t>
  </si>
  <si>
    <t>番</t>
  </si>
  <si>
    <t>部活動指導員</t>
    <rPh sb="0" eb="3">
      <t>ブカツドウ</t>
    </rPh>
    <rPh sb="3" eb="6">
      <t>シドウイン</t>
    </rPh>
    <phoneticPr fontId="8"/>
  </si>
  <si>
    <t>学校</t>
    <phoneticPr fontId="8"/>
  </si>
  <si>
    <t>《男子の部》</t>
    <rPh sb="1" eb="3">
      <t>ダンシ</t>
    </rPh>
    <phoneticPr fontId="8"/>
  </si>
  <si>
    <t>Ａ</t>
    <phoneticPr fontId="8"/>
  </si>
  <si>
    <t>Ｂ</t>
    <phoneticPr fontId="8"/>
  </si>
  <si>
    <t>ﾅﾝﾊﾞｰ</t>
    <phoneticPr fontId="8"/>
  </si>
  <si>
    <t>市総体出場</t>
    <rPh sb="0" eb="1">
      <t>シ</t>
    </rPh>
    <rPh sb="1" eb="3">
      <t>ソウタイ</t>
    </rPh>
    <rPh sb="3" eb="5">
      <t>シュツジョウ</t>
    </rPh>
    <phoneticPr fontId="8"/>
  </si>
  <si>
    <t>駅伝出場</t>
    <rPh sb="0" eb="2">
      <t>エキデン</t>
    </rPh>
    <rPh sb="2" eb="4">
      <t>シュツジョウ</t>
    </rPh>
    <phoneticPr fontId="8"/>
  </si>
  <si>
    <t>駅伝のみ</t>
    <rPh sb="0" eb="2">
      <t>エキデン</t>
    </rPh>
    <phoneticPr fontId="8"/>
  </si>
  <si>
    <t>駅伝</t>
    <rPh sb="0" eb="2">
      <t>エキデン</t>
    </rPh>
    <phoneticPr fontId="8"/>
  </si>
  <si>
    <t>区
距離</t>
    <rPh sb="0" eb="1">
      <t>ク</t>
    </rPh>
    <rPh sb="2" eb="4">
      <t>キョリ</t>
    </rPh>
    <phoneticPr fontId="8"/>
  </si>
  <si>
    <t>登録番号</t>
    <rPh sb="0" eb="2">
      <t>トウロク</t>
    </rPh>
    <rPh sb="2" eb="4">
      <t>バンゴウ</t>
    </rPh>
    <phoneticPr fontId="8"/>
  </si>
  <si>
    <t>氏　　　名</t>
    <rPh sb="0" eb="1">
      <t>シ</t>
    </rPh>
    <rPh sb="4" eb="5">
      <t>メイ</t>
    </rPh>
    <phoneticPr fontId="8"/>
  </si>
  <si>
    <t>最終オーダー
（区間番号）</t>
    <rPh sb="0" eb="2">
      <t>サイシュウ</t>
    </rPh>
    <rPh sb="8" eb="10">
      <t>クカン</t>
    </rPh>
    <rPh sb="10" eb="12">
      <t>バンゴウ</t>
    </rPh>
    <phoneticPr fontId="8"/>
  </si>
  <si>
    <t>３０００ｍタイム</t>
    <phoneticPr fontId="8"/>
  </si>
  <si>
    <t>氏　　名</t>
    <rPh sb="0" eb="1">
      <t>シ</t>
    </rPh>
    <rPh sb="3" eb="4">
      <t>メイ</t>
    </rPh>
    <phoneticPr fontId="8"/>
  </si>
  <si>
    <t>１区
３．０</t>
    <rPh sb="1" eb="2">
      <t>ク</t>
    </rPh>
    <phoneticPr fontId="8"/>
  </si>
  <si>
    <t>２区
３．０</t>
    <rPh sb="1" eb="2">
      <t>ク</t>
    </rPh>
    <phoneticPr fontId="8"/>
  </si>
  <si>
    <t>３区
２．５</t>
    <rPh sb="1" eb="2">
      <t>ク</t>
    </rPh>
    <phoneticPr fontId="8"/>
  </si>
  <si>
    <t>４区
３．０</t>
    <rPh sb="1" eb="2">
      <t>ク</t>
    </rPh>
    <phoneticPr fontId="8"/>
  </si>
  <si>
    <t>５区
３．０</t>
    <rPh sb="1" eb="2">
      <t>ク</t>
    </rPh>
    <phoneticPr fontId="8"/>
  </si>
  <si>
    <t>６区
３．０</t>
    <rPh sb="1" eb="2">
      <t>ク</t>
    </rPh>
    <phoneticPr fontId="8"/>
  </si>
  <si>
    <t>補員</t>
    <rPh sb="0" eb="1">
      <t>ホ</t>
    </rPh>
    <rPh sb="1" eb="2">
      <t>イン</t>
    </rPh>
    <phoneticPr fontId="8"/>
  </si>
  <si>
    <t>《女子の部》</t>
    <rPh sb="1" eb="3">
      <t>ジョシ</t>
    </rPh>
    <phoneticPr fontId="8"/>
  </si>
  <si>
    <t>Ａ</t>
    <phoneticPr fontId="8"/>
  </si>
  <si>
    <t>Ｂ</t>
    <phoneticPr fontId="8"/>
  </si>
  <si>
    <t>１５００ｍタイム</t>
    <phoneticPr fontId="8"/>
  </si>
  <si>
    <t>２区
２．５</t>
    <rPh sb="1" eb="2">
      <t>ク</t>
    </rPh>
    <phoneticPr fontId="8"/>
  </si>
  <si>
    <t>３区
２．０</t>
    <rPh sb="1" eb="2">
      <t>ク</t>
    </rPh>
    <phoneticPr fontId="8"/>
  </si>
  <si>
    <t>４区
２．５</t>
    <rPh sb="1" eb="2">
      <t>ク</t>
    </rPh>
    <phoneticPr fontId="8"/>
  </si>
  <si>
    <t>男子</t>
    <rPh sb="0" eb="2">
      <t>ダンシ</t>
    </rPh>
    <phoneticPr fontId="8"/>
  </si>
  <si>
    <t>女子</t>
    <rPh sb="0" eb="2">
      <t>ジョシ</t>
    </rPh>
    <phoneticPr fontId="8"/>
  </si>
  <si>
    <t>合計</t>
    <rPh sb="0" eb="2">
      <t>ゴウケイ</t>
    </rPh>
    <phoneticPr fontId="8"/>
  </si>
  <si>
    <t>大会参加人数</t>
    <rPh sb="0" eb="2">
      <t>タイカイ</t>
    </rPh>
    <rPh sb="2" eb="4">
      <t>サンカ</t>
    </rPh>
    <rPh sb="4" eb="6">
      <t>ニンズウ</t>
    </rPh>
    <phoneticPr fontId="8"/>
  </si>
  <si>
    <t>市総体新規登録者（駅伝のみ出場）</t>
    <rPh sb="0" eb="1">
      <t>シ</t>
    </rPh>
    <rPh sb="1" eb="3">
      <t>ソウタイ</t>
    </rPh>
    <rPh sb="3" eb="5">
      <t>シンキ</t>
    </rPh>
    <rPh sb="5" eb="8">
      <t>トウロクシャ</t>
    </rPh>
    <rPh sb="9" eb="11">
      <t>エキデン</t>
    </rPh>
    <rPh sb="13" eb="15">
      <t>シュツジョウ</t>
    </rPh>
    <phoneticPr fontId="8"/>
  </si>
  <si>
    <t>追加参加費</t>
    <rPh sb="0" eb="2">
      <t>ツイカ</t>
    </rPh>
    <rPh sb="2" eb="5">
      <t>サンカヒ</t>
    </rPh>
    <phoneticPr fontId="8"/>
  </si>
  <si>
    <t>広島市中学校体育連盟会長　様</t>
  </si>
  <si>
    <t>上記の通り、標記大会に出場することを認め、参加申し込みをいたします。</t>
  </si>
  <si>
    <t>月</t>
  </si>
  <si>
    <t>日</t>
  </si>
  <si>
    <t>また、本大会プログラム作成及び成績上位者の報道発表並びにHPにおける</t>
  </si>
  <si>
    <t>選手名、学年、学校名等の個人情報の記載についての本人及び保護者の</t>
    <phoneticPr fontId="8"/>
  </si>
  <si>
    <t>同意を得ています。</t>
    <phoneticPr fontId="8"/>
  </si>
  <si>
    <t>学　校　名</t>
  </si>
  <si>
    <t>学校長名</t>
  </si>
  <si>
    <t>印</t>
    <rPh sb="0" eb="1">
      <t>イン</t>
    </rPh>
    <phoneticPr fontId="8"/>
  </si>
  <si>
    <t>審判員氏名</t>
  </si>
  <si>
    <t>監督氏名</t>
  </si>
  <si>
    <t>職名</t>
    <rPh sb="0" eb="2">
      <t>ショクメイ</t>
    </rPh>
    <phoneticPr fontId="8"/>
  </si>
  <si>
    <t>住　　　所</t>
  </si>
  <si>
    <t>　このロードレースは、市総体駅伝の部における正式種目ではありませんが、ロードレースにおける「審判講習会」の一環として実施されるものです。そこで、駅伝に出場できない生徒等にも、レース経験の機会を与えるという目的を兼ねて実施しています。</t>
    <rPh sb="11" eb="12">
      <t>シ</t>
    </rPh>
    <rPh sb="12" eb="14">
      <t>ソウタイ</t>
    </rPh>
    <rPh sb="14" eb="16">
      <t>エキデン</t>
    </rPh>
    <rPh sb="17" eb="18">
      <t>ブ</t>
    </rPh>
    <rPh sb="22" eb="24">
      <t>セイシキ</t>
    </rPh>
    <rPh sb="24" eb="26">
      <t>シュモク</t>
    </rPh>
    <rPh sb="46" eb="48">
      <t>シンパン</t>
    </rPh>
    <rPh sb="48" eb="51">
      <t>コウシュウカイ</t>
    </rPh>
    <rPh sb="53" eb="55">
      <t>イッカン</t>
    </rPh>
    <rPh sb="58" eb="60">
      <t>ジッシ</t>
    </rPh>
    <rPh sb="72" eb="74">
      <t>エキデン</t>
    </rPh>
    <rPh sb="75" eb="77">
      <t>シュツジョウ</t>
    </rPh>
    <rPh sb="81" eb="83">
      <t>セイト</t>
    </rPh>
    <rPh sb="83" eb="84">
      <t>トウ</t>
    </rPh>
    <rPh sb="90" eb="92">
      <t>ケイケン</t>
    </rPh>
    <rPh sb="93" eb="95">
      <t>キカイ</t>
    </rPh>
    <rPh sb="96" eb="97">
      <t>アタ</t>
    </rPh>
    <rPh sb="102" eb="104">
      <t>モクテキ</t>
    </rPh>
    <rPh sb="105" eb="106">
      <t>カ</t>
    </rPh>
    <rPh sb="108" eb="110">
      <t>ジッシ</t>
    </rPh>
    <phoneticPr fontId="8"/>
  </si>
  <si>
    <t>学校</t>
    <phoneticPr fontId="8"/>
  </si>
  <si>
    <t>&lt;ロードレース申し込みの注意事項&gt;</t>
    <rPh sb="7" eb="8">
      <t>モウ</t>
    </rPh>
    <rPh sb="9" eb="10">
      <t>コ</t>
    </rPh>
    <rPh sb="12" eb="14">
      <t>チュウイ</t>
    </rPh>
    <rPh sb="14" eb="16">
      <t>ジコウ</t>
    </rPh>
    <phoneticPr fontId="8"/>
  </si>
  <si>
    <t>男女各５名までの参加とする。距離は、男女とも２ｋｍ。</t>
    <rPh sb="0" eb="2">
      <t>ダンジョ</t>
    </rPh>
    <rPh sb="2" eb="3">
      <t>カク</t>
    </rPh>
    <rPh sb="4" eb="5">
      <t>メイ</t>
    </rPh>
    <rPh sb="8" eb="10">
      <t>サンカ</t>
    </rPh>
    <rPh sb="14" eb="16">
      <t>キョリ</t>
    </rPh>
    <rPh sb="18" eb="20">
      <t>ダンジョ</t>
    </rPh>
    <phoneticPr fontId="8"/>
  </si>
  <si>
    <t>駅伝の部に出場する選手は、ロードレースに参加できない。</t>
    <rPh sb="0" eb="2">
      <t>エキデン</t>
    </rPh>
    <rPh sb="3" eb="4">
      <t>ブ</t>
    </rPh>
    <rPh sb="5" eb="7">
      <t>シュツジョウ</t>
    </rPh>
    <rPh sb="9" eb="11">
      <t>センシュ</t>
    </rPh>
    <rPh sb="20" eb="22">
      <t>サンカ</t>
    </rPh>
    <phoneticPr fontId="8"/>
  </si>
  <si>
    <t>参加できる選手は、市総体駅伝競走の部の要項に記載してある期日までに選手登録を済めせている者とする。</t>
    <rPh sb="0" eb="2">
      <t>サンカ</t>
    </rPh>
    <rPh sb="5" eb="7">
      <t>センシュ</t>
    </rPh>
    <rPh sb="9" eb="10">
      <t>シ</t>
    </rPh>
    <rPh sb="10" eb="12">
      <t>ソウタイ</t>
    </rPh>
    <rPh sb="12" eb="14">
      <t>エキデン</t>
    </rPh>
    <rPh sb="14" eb="16">
      <t>キョウソウ</t>
    </rPh>
    <rPh sb="17" eb="18">
      <t>ブ</t>
    </rPh>
    <rPh sb="19" eb="21">
      <t>ヨウコウ</t>
    </rPh>
    <rPh sb="22" eb="24">
      <t>キサイ</t>
    </rPh>
    <rPh sb="28" eb="30">
      <t>キジツ</t>
    </rPh>
    <rPh sb="33" eb="35">
      <t>センシュ</t>
    </rPh>
    <rPh sb="35" eb="37">
      <t>トウロク</t>
    </rPh>
    <rPh sb="38" eb="39">
      <t>ス</t>
    </rPh>
    <rPh sb="44" eb="45">
      <t>モノ</t>
    </rPh>
    <phoneticPr fontId="8"/>
  </si>
  <si>
    <t>ロードレース申込書は、大会当日の学校受付で提出する。</t>
    <rPh sb="6" eb="9">
      <t>モウシコミショ</t>
    </rPh>
    <rPh sb="11" eb="13">
      <t>タイカイ</t>
    </rPh>
    <rPh sb="13" eb="15">
      <t>トウジツ</t>
    </rPh>
    <rPh sb="16" eb="18">
      <t>ガッコウ</t>
    </rPh>
    <rPh sb="18" eb="20">
      <t>ウケツケ</t>
    </rPh>
    <rPh sb="21" eb="23">
      <t>テイシュツ</t>
    </rPh>
    <phoneticPr fontId="8"/>
  </si>
  <si>
    <t>《男子》</t>
    <rPh sb="1" eb="3">
      <t>ダンシ</t>
    </rPh>
    <phoneticPr fontId="8"/>
  </si>
  <si>
    <t>人数</t>
    <rPh sb="0" eb="2">
      <t>ニンズウ</t>
    </rPh>
    <phoneticPr fontId="8"/>
  </si>
  <si>
    <t>《女子》</t>
    <phoneticPr fontId="8"/>
  </si>
  <si>
    <t>監督名：</t>
    <rPh sb="0" eb="2">
      <t>カントク</t>
    </rPh>
    <rPh sb="2" eb="3">
      <t>メイ</t>
    </rPh>
    <phoneticPr fontId="8"/>
  </si>
  <si>
    <t>市総体駅伝　３</t>
    <rPh sb="3" eb="5">
      <t>エキデン</t>
    </rPh>
    <phoneticPr fontId="8"/>
  </si>
  <si>
    <t>学校</t>
    <phoneticPr fontId="8"/>
  </si>
  <si>
    <t>Ｃ</t>
    <phoneticPr fontId="8"/>
  </si>
  <si>
    <t>３０００ｍタイム</t>
    <phoneticPr fontId="8"/>
  </si>
  <si>
    <t>Ｃ</t>
    <phoneticPr fontId="8"/>
  </si>
  <si>
    <t>選手名、学年、学校名等の個人情報の記載についての本人及び保護者の</t>
    <phoneticPr fontId="8"/>
  </si>
  <si>
    <t>同意を得ています。</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</si>
</sst>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5" x14ac:knownFonts="1">
    <font>
      <sz val="11"/>
      <color theme="1"/>
      <name val="ＭＳ Ｐゴシック"/>
      <family val="2"/>
      <scheme val="minor"/>
    </font>
    <font>
      <sz val="6"/>
      <name val="ＭＳ Ｐゴシック"/>
      <family val="3"/>
      <charset val="128"/>
      <scheme val="minor"/>
    </font>
    <font>
      <sz val="14"/>
      <color theme="1"/>
      <name val="UD デジタル 教科書体 N-R"/>
      <family val="1"/>
      <charset val="128"/>
    </font>
    <font>
      <u/>
      <sz val="14"/>
      <color theme="1"/>
      <name val="UD デジタル 教科書体 N-R"/>
      <family val="1"/>
      <charset val="128"/>
    </font>
    <font>
      <sz val="11"/>
      <color theme="1"/>
      <name val="UD デジタル 教科書体 N-R"/>
      <family val="1"/>
      <charset val="128"/>
    </font>
    <font>
      <sz val="12"/>
      <color theme="1"/>
      <name val="UD デジタル 教科書体 N-R"/>
      <family val="1"/>
      <charset val="128"/>
    </font>
    <font>
      <sz val="11"/>
      <name val="ＭＳ Ｐゴシック"/>
      <family val="3"/>
      <charset val="128"/>
    </font>
    <font>
      <b/>
      <sz val="12"/>
      <name val="ＭＳ Ｐゴシック"/>
      <family val="3"/>
      <charset val="128"/>
    </font>
    <font>
      <sz val="6"/>
      <name val="ＭＳ Ｐゴシック"/>
      <family val="3"/>
      <charset val="128"/>
    </font>
    <font>
      <sz val="11"/>
      <color rgb="FFFF0000"/>
      <name val="ＭＳ Ｐゴシック"/>
      <family val="3"/>
      <charset val="128"/>
    </font>
    <font>
      <b/>
      <sz val="22"/>
      <color theme="0"/>
      <name val="ＭＳ Ｐゴシック"/>
      <family val="3"/>
      <charset val="128"/>
    </font>
    <font>
      <b/>
      <sz val="11"/>
      <color rgb="FFFF0000"/>
      <name val="ＭＳ Ｐゴシック"/>
      <family val="3"/>
      <charset val="128"/>
    </font>
    <font>
      <sz val="11"/>
      <name val="ＭＳ ゴシック"/>
      <family val="3"/>
      <charset val="128"/>
    </font>
    <font>
      <b/>
      <sz val="16"/>
      <name val="ＭＳ Ｐゴシック"/>
      <family val="3"/>
      <charset val="128"/>
    </font>
    <font>
      <sz val="16"/>
      <name val="ＭＳ Ｐゴシック"/>
      <family val="3"/>
      <charset val="128"/>
    </font>
    <font>
      <i/>
      <u/>
      <sz val="20"/>
      <color indexed="10"/>
      <name val="ＭＳ Ｐゴシック"/>
      <family val="3"/>
      <charset val="128"/>
    </font>
    <font>
      <sz val="10"/>
      <name val="ＭＳ Ｐゴシック"/>
      <family val="3"/>
      <charset val="128"/>
    </font>
    <font>
      <sz val="10"/>
      <name val="ＭＳ ゴシック"/>
      <family val="3"/>
      <charset val="128"/>
    </font>
    <font>
      <i/>
      <sz val="18"/>
      <color indexed="12"/>
      <name val="ＭＳ Ｐゴシック"/>
      <family val="3"/>
      <charset val="128"/>
    </font>
    <font>
      <b/>
      <sz val="11"/>
      <color indexed="8"/>
      <name val="ＭＳ Ｐゴシック"/>
      <family val="3"/>
      <charset val="128"/>
    </font>
    <font>
      <b/>
      <sz val="14"/>
      <color indexed="12"/>
      <name val="ＭＳ Ｐゴシック"/>
      <family val="3"/>
      <charset val="128"/>
    </font>
    <font>
      <b/>
      <sz val="14"/>
      <color indexed="10"/>
      <name val="ＭＳ Ｐゴシック"/>
      <family val="3"/>
      <charset val="128"/>
    </font>
    <font>
      <i/>
      <sz val="16"/>
      <name val="ＭＳ Ｐゴシック"/>
      <family val="3"/>
      <charset val="128"/>
    </font>
    <font>
      <i/>
      <sz val="18"/>
      <color indexed="8"/>
      <name val="ＭＳ Ｐゴシック"/>
      <family val="3"/>
      <charset val="128"/>
    </font>
    <font>
      <i/>
      <sz val="12"/>
      <color indexed="8"/>
      <name val="ＭＳ Ｐゴシック"/>
      <family val="3"/>
      <charset val="128"/>
    </font>
    <font>
      <b/>
      <sz val="11"/>
      <name val="ＭＳ Ｐゴシック"/>
      <family val="3"/>
      <charset val="128"/>
    </font>
    <font>
      <sz val="11"/>
      <color indexed="10"/>
      <name val="ＭＳ Ｐゴシック"/>
      <family val="3"/>
      <charset val="128"/>
    </font>
    <font>
      <i/>
      <sz val="18"/>
      <color theme="0"/>
      <name val="ＭＳ Ｐゴシック"/>
      <family val="3"/>
      <charset val="128"/>
    </font>
    <font>
      <i/>
      <sz val="18"/>
      <name val="ＭＳ Ｐゴシック"/>
      <family val="3"/>
      <charset val="128"/>
    </font>
    <font>
      <i/>
      <sz val="12"/>
      <color theme="0"/>
      <name val="ＭＳ Ｐゴシック"/>
      <family val="3"/>
      <charset val="128"/>
    </font>
    <font>
      <i/>
      <sz val="12"/>
      <name val="ＭＳ Ｐゴシック"/>
      <family val="3"/>
      <charset val="128"/>
    </font>
    <font>
      <b/>
      <sz val="18"/>
      <name val="ＭＳ Ｐゴシック"/>
      <family val="3"/>
      <charset val="128"/>
    </font>
    <font>
      <sz val="11"/>
      <color theme="0"/>
      <name val="ＭＳ Ｐゴシック"/>
      <family val="3"/>
      <charset val="128"/>
    </font>
    <font>
      <sz val="9"/>
      <name val="ＭＳ Ｐゴシック"/>
      <family val="3"/>
      <charset val="128"/>
    </font>
    <font>
      <i/>
      <sz val="11"/>
      <name val="ＭＳ Ｐゴシック"/>
      <family val="3"/>
      <charset val="128"/>
    </font>
    <font>
      <b/>
      <sz val="14"/>
      <color indexed="13"/>
      <name val="ＭＳ Ｐゴシック"/>
      <family val="3"/>
      <charset val="128"/>
    </font>
    <font>
      <sz val="6"/>
      <color indexed="15"/>
      <name val="ＭＳ Ｐゴシック"/>
      <family val="3"/>
      <charset val="128"/>
    </font>
    <font>
      <b/>
      <sz val="14"/>
      <name val="ＭＳ Ｐゴシック"/>
      <family val="3"/>
      <charset val="128"/>
    </font>
    <font>
      <sz val="8"/>
      <color indexed="9"/>
      <name val="ＭＳ Ｐゴシック"/>
      <family val="3"/>
      <charset val="128"/>
    </font>
    <font>
      <b/>
      <sz val="11"/>
      <color indexed="10"/>
      <name val="ＭＳ Ｐゴシック"/>
      <family val="3"/>
      <charset val="128"/>
    </font>
    <font>
      <sz val="3"/>
      <color indexed="9"/>
      <name val="ＭＳ Ｐゴシック"/>
      <family val="3"/>
      <charset val="128"/>
    </font>
    <font>
      <sz val="8"/>
      <name val="ＭＳ Ｐゴシック"/>
      <family val="3"/>
      <charset val="128"/>
    </font>
    <font>
      <b/>
      <i/>
      <sz val="11"/>
      <color rgb="FFFF0000"/>
      <name val="ＭＳ Ｐゴシック"/>
      <family val="3"/>
      <charset val="128"/>
    </font>
    <font>
      <sz val="11"/>
      <color indexed="15"/>
      <name val="ＭＳ Ｐゴシック"/>
      <family val="3"/>
      <charset val="128"/>
    </font>
    <font>
      <b/>
      <sz val="10"/>
      <name val="ＭＳ Ｐゴシック"/>
      <family val="3"/>
      <charset val="128"/>
    </font>
    <font>
      <i/>
      <sz val="18"/>
      <color indexed="10"/>
      <name val="ＭＳ Ｐゴシック"/>
      <family val="3"/>
      <charset val="128"/>
    </font>
    <font>
      <sz val="11"/>
      <color indexed="45"/>
      <name val="ＭＳ Ｐゴシック"/>
      <family val="3"/>
      <charset val="128"/>
    </font>
    <font>
      <b/>
      <sz val="14"/>
      <color rgb="FFFFFF00"/>
      <name val="ＭＳ Ｐゴシック"/>
      <family val="3"/>
      <charset val="128"/>
    </font>
    <font>
      <b/>
      <sz val="14"/>
      <color indexed="9"/>
      <name val="ＭＳ Ｐゴシック"/>
      <family val="3"/>
      <charset val="128"/>
    </font>
    <font>
      <b/>
      <u/>
      <sz val="14"/>
      <color indexed="43"/>
      <name val="ＭＳ Ｐゴシック"/>
      <family val="3"/>
      <charset val="128"/>
    </font>
    <font>
      <sz val="11"/>
      <color rgb="FFFFFF00"/>
      <name val="ＭＳ Ｐゴシック"/>
      <family val="3"/>
      <charset val="128"/>
    </font>
    <font>
      <sz val="14"/>
      <name val="ＭＳ Ｐゴシック"/>
      <family val="3"/>
      <charset val="128"/>
    </font>
    <font>
      <sz val="7"/>
      <name val="ＭＳ Ｐゴシック"/>
      <family val="3"/>
      <charset val="128"/>
    </font>
    <font>
      <sz val="12"/>
      <name val="ＭＳ Ｐゴシック"/>
      <family val="3"/>
      <charset val="128"/>
    </font>
    <font>
      <sz val="12"/>
      <color rgb="FFFF0000"/>
      <name val="ＭＳ Ｐゴシック"/>
      <family val="3"/>
      <charset val="128"/>
    </font>
  </fonts>
  <fills count="13">
    <fill>
      <patternFill patternType="none"/>
    </fill>
    <fill>
      <patternFill patternType="gray125"/>
    </fill>
    <fill>
      <patternFill patternType="solid">
        <fgColor indexed="9"/>
        <bgColor indexed="64"/>
      </patternFill>
    </fill>
    <fill>
      <patternFill patternType="solid">
        <fgColor theme="1"/>
        <bgColor indexed="64"/>
      </patternFill>
    </fill>
    <fill>
      <patternFill patternType="solid">
        <fgColor rgb="FFFF0000"/>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indexed="13"/>
        <bgColor indexed="34"/>
      </patternFill>
    </fill>
    <fill>
      <patternFill patternType="solid">
        <fgColor indexed="8"/>
        <bgColor indexed="58"/>
      </patternFill>
    </fill>
    <fill>
      <patternFill patternType="solid">
        <fgColor indexed="15"/>
        <bgColor indexed="64"/>
      </patternFill>
    </fill>
    <fill>
      <patternFill patternType="solid">
        <fgColor indexed="45"/>
        <bgColor indexed="64"/>
      </patternFill>
    </fill>
    <fill>
      <patternFill patternType="solid">
        <fgColor rgb="FF66FF99"/>
        <bgColor indexed="64"/>
      </patternFill>
    </fill>
  </fills>
  <borders count="22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ck">
        <color indexed="10"/>
      </bottom>
      <diagonal/>
    </border>
    <border>
      <left style="thick">
        <color indexed="10"/>
      </left>
      <right/>
      <top style="thick">
        <color indexed="10"/>
      </top>
      <bottom/>
      <diagonal/>
    </border>
    <border>
      <left/>
      <right style="thick">
        <color indexed="10"/>
      </right>
      <top style="thick">
        <color indexed="10"/>
      </top>
      <bottom/>
      <diagonal/>
    </border>
    <border>
      <left/>
      <right/>
      <top style="thick">
        <color indexed="10"/>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ck">
        <color indexed="10"/>
      </left>
      <right/>
      <top/>
      <bottom/>
      <diagonal/>
    </border>
    <border>
      <left/>
      <right style="thick">
        <color indexed="10"/>
      </right>
      <top/>
      <bottom/>
      <diagonal/>
    </border>
    <border>
      <left style="thin">
        <color indexed="64"/>
      </left>
      <right/>
      <top style="thin">
        <color indexed="64"/>
      </top>
      <bottom/>
      <diagonal/>
    </border>
    <border>
      <left style="dotted">
        <color indexed="64"/>
      </left>
      <right/>
      <top style="thin">
        <color indexed="64"/>
      </top>
      <bottom style="medium">
        <color indexed="10"/>
      </bottom>
      <diagonal/>
    </border>
    <border>
      <left/>
      <right/>
      <top style="thin">
        <color indexed="64"/>
      </top>
      <bottom style="medium">
        <color indexed="10"/>
      </bottom>
      <diagonal/>
    </border>
    <border>
      <left/>
      <right style="thin">
        <color indexed="64"/>
      </right>
      <top style="thin">
        <color indexed="64"/>
      </top>
      <bottom style="medium">
        <color indexed="10"/>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style="medium">
        <color indexed="10"/>
      </left>
      <right/>
      <top style="medium">
        <color indexed="10"/>
      </top>
      <bottom style="thin">
        <color indexed="10"/>
      </bottom>
      <diagonal/>
    </border>
    <border>
      <left style="dotted">
        <color indexed="10"/>
      </left>
      <right/>
      <top style="medium">
        <color indexed="10"/>
      </top>
      <bottom style="thin">
        <color indexed="10"/>
      </bottom>
      <diagonal/>
    </border>
    <border>
      <left/>
      <right/>
      <top style="medium">
        <color indexed="10"/>
      </top>
      <bottom style="thin">
        <color indexed="10"/>
      </bottom>
      <diagonal/>
    </border>
    <border>
      <left/>
      <right style="medium">
        <color indexed="10"/>
      </right>
      <top style="medium">
        <color indexed="10"/>
      </top>
      <bottom style="thin">
        <color indexed="10"/>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medium">
        <color indexed="10"/>
      </left>
      <right style="medium">
        <color indexed="10"/>
      </right>
      <top style="medium">
        <color indexed="10"/>
      </top>
      <bottom/>
      <diagonal/>
    </border>
    <border>
      <left style="medium">
        <color indexed="10"/>
      </left>
      <right/>
      <top style="thin">
        <color indexed="10"/>
      </top>
      <bottom style="medium">
        <color indexed="10"/>
      </bottom>
      <diagonal/>
    </border>
    <border>
      <left style="dotted">
        <color indexed="10"/>
      </left>
      <right/>
      <top style="thin">
        <color indexed="10"/>
      </top>
      <bottom style="medium">
        <color indexed="10"/>
      </bottom>
      <diagonal/>
    </border>
    <border>
      <left/>
      <right/>
      <top style="thin">
        <color indexed="10"/>
      </top>
      <bottom style="medium">
        <color indexed="10"/>
      </bottom>
      <diagonal/>
    </border>
    <border>
      <left/>
      <right style="medium">
        <color indexed="10"/>
      </right>
      <top style="thin">
        <color indexed="10"/>
      </top>
      <bottom style="medium">
        <color indexed="10"/>
      </bottom>
      <diagonal/>
    </border>
    <border>
      <left style="double">
        <color indexed="64"/>
      </left>
      <right/>
      <top/>
      <bottom/>
      <diagonal/>
    </border>
    <border>
      <left/>
      <right style="double">
        <color indexed="64"/>
      </right>
      <top/>
      <bottom/>
      <diagonal/>
    </border>
    <border>
      <left style="medium">
        <color indexed="10"/>
      </left>
      <right style="medium">
        <color indexed="10"/>
      </right>
      <top/>
      <bottom style="medium">
        <color indexed="10"/>
      </bottom>
      <diagonal/>
    </border>
    <border>
      <left style="medium">
        <color indexed="10"/>
      </left>
      <right style="medium">
        <color indexed="10"/>
      </right>
      <top style="medium">
        <color indexed="10"/>
      </top>
      <bottom style="medium">
        <color indexed="10"/>
      </bottom>
      <diagonal/>
    </border>
    <border>
      <left/>
      <right style="medium">
        <color rgb="FF0070C0"/>
      </right>
      <top/>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theme="0"/>
      </left>
      <right style="medium">
        <color theme="0"/>
      </right>
      <top style="medium">
        <color theme="0"/>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theme="0"/>
      </left>
      <right style="medium">
        <color theme="0"/>
      </right>
      <top/>
      <bottom style="medium">
        <color theme="0"/>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medium">
        <color indexed="12"/>
      </left>
      <right/>
      <top style="medium">
        <color indexed="12"/>
      </top>
      <bottom/>
      <diagonal/>
    </border>
    <border>
      <left/>
      <right/>
      <top style="medium">
        <color indexed="12"/>
      </top>
      <bottom/>
      <diagonal/>
    </border>
    <border>
      <left/>
      <right style="medium">
        <color indexed="12"/>
      </right>
      <top style="medium">
        <color indexed="12"/>
      </top>
      <bottom/>
      <diagonal/>
    </border>
    <border>
      <left style="double">
        <color indexed="10"/>
      </left>
      <right/>
      <top style="double">
        <color indexed="10"/>
      </top>
      <bottom/>
      <diagonal/>
    </border>
    <border>
      <left/>
      <right/>
      <top style="double">
        <color indexed="10"/>
      </top>
      <bottom/>
      <diagonal/>
    </border>
    <border>
      <left/>
      <right style="double">
        <color indexed="10"/>
      </right>
      <top style="double">
        <color indexed="10"/>
      </top>
      <bottom/>
      <diagonal/>
    </border>
    <border>
      <left style="medium">
        <color indexed="12"/>
      </left>
      <right/>
      <top/>
      <bottom style="medium">
        <color indexed="12"/>
      </bottom>
      <diagonal/>
    </border>
    <border>
      <left/>
      <right/>
      <top/>
      <bottom style="medium">
        <color indexed="12"/>
      </bottom>
      <diagonal/>
    </border>
    <border>
      <left/>
      <right style="medium">
        <color indexed="12"/>
      </right>
      <top/>
      <bottom style="medium">
        <color indexed="12"/>
      </bottom>
      <diagonal/>
    </border>
    <border>
      <left style="double">
        <color indexed="10"/>
      </left>
      <right/>
      <top/>
      <bottom style="double">
        <color indexed="10"/>
      </bottom>
      <diagonal/>
    </border>
    <border>
      <left/>
      <right/>
      <top/>
      <bottom style="double">
        <color indexed="10"/>
      </bottom>
      <diagonal/>
    </border>
    <border>
      <left/>
      <right style="double">
        <color indexed="10"/>
      </right>
      <top/>
      <bottom style="double">
        <color indexed="10"/>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
      <left style="medium">
        <color indexed="64"/>
      </left>
      <right style="double">
        <color indexed="64"/>
      </right>
      <top style="medium">
        <color indexed="64"/>
      </top>
      <bottom/>
      <diagonal/>
    </border>
    <border>
      <left style="double">
        <color indexed="64"/>
      </left>
      <right style="thin">
        <color indexed="64"/>
      </right>
      <top style="medium">
        <color indexed="64"/>
      </top>
      <bottom style="thin">
        <color indexed="64"/>
      </bottom>
      <diagonal/>
    </border>
    <border>
      <left style="thin">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style="thin">
        <color indexed="64"/>
      </bottom>
      <diagonal/>
    </border>
    <border>
      <left style="double">
        <color indexed="64"/>
      </left>
      <right style="double">
        <color indexed="64"/>
      </right>
      <top style="medium">
        <color indexed="64"/>
      </top>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double">
        <color indexed="64"/>
      </right>
      <top/>
      <bottom style="double">
        <color indexed="64"/>
      </bottom>
      <diagonal/>
    </border>
    <border>
      <left style="double">
        <color indexed="64"/>
      </left>
      <right/>
      <top style="thin">
        <color indexed="64"/>
      </top>
      <bottom style="double">
        <color indexed="64"/>
      </bottom>
      <diagonal/>
    </border>
    <border>
      <left style="dotted">
        <color indexed="64"/>
      </left>
      <right style="double">
        <color indexed="64"/>
      </right>
      <top style="thin">
        <color indexed="64"/>
      </top>
      <bottom style="double">
        <color indexed="64"/>
      </bottom>
      <diagonal/>
    </border>
    <border>
      <left style="double">
        <color indexed="64"/>
      </left>
      <right style="double">
        <color indexed="64"/>
      </right>
      <top style="thin">
        <color indexed="64"/>
      </top>
      <bottom style="double">
        <color indexed="64"/>
      </bottom>
      <diagonal/>
    </border>
    <border>
      <left style="double">
        <color indexed="64"/>
      </left>
      <right style="double">
        <color indexed="64"/>
      </right>
      <top/>
      <bottom style="double">
        <color indexed="64"/>
      </bottom>
      <diagonal/>
    </border>
    <border>
      <left/>
      <right style="dotted">
        <color indexed="64"/>
      </right>
      <top style="thin">
        <color indexed="64"/>
      </top>
      <bottom style="double">
        <color indexed="64"/>
      </bottom>
      <diagonal/>
    </border>
    <border>
      <left style="dotted">
        <color indexed="64"/>
      </left>
      <right/>
      <top style="thin">
        <color indexed="64"/>
      </top>
      <bottom style="double">
        <color indexed="64"/>
      </bottom>
      <diagonal/>
    </border>
    <border>
      <left style="double">
        <color indexed="64"/>
      </left>
      <right style="dotted">
        <color indexed="64"/>
      </right>
      <top style="thin">
        <color indexed="64"/>
      </top>
      <bottom style="double">
        <color indexed="64"/>
      </bottom>
      <diagonal/>
    </border>
    <border>
      <left style="dotted">
        <color indexed="64"/>
      </left>
      <right style="dotted">
        <color indexed="64"/>
      </right>
      <top style="thin">
        <color indexed="64"/>
      </top>
      <bottom style="double">
        <color indexed="64"/>
      </bottom>
      <diagonal/>
    </border>
    <border>
      <left style="dotted">
        <color indexed="64"/>
      </left>
      <right style="medium">
        <color indexed="64"/>
      </right>
      <top style="thin">
        <color indexed="64"/>
      </top>
      <bottom style="double">
        <color indexed="64"/>
      </bottom>
      <diagonal/>
    </border>
    <border>
      <left style="medium">
        <color indexed="64"/>
      </left>
      <right style="double">
        <color indexed="64"/>
      </right>
      <top style="medium">
        <color indexed="64"/>
      </top>
      <bottom style="thin">
        <color indexed="64"/>
      </bottom>
      <diagonal/>
    </border>
    <border>
      <left style="double">
        <color indexed="64"/>
      </left>
      <right/>
      <top/>
      <bottom style="thin">
        <color indexed="64"/>
      </bottom>
      <diagonal/>
    </border>
    <border>
      <left style="dotted">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double">
        <color indexed="64"/>
      </left>
      <right style="dotted">
        <color indexed="64"/>
      </right>
      <top/>
      <bottom style="thin">
        <color indexed="64"/>
      </bottom>
      <diagonal/>
    </border>
    <border>
      <left style="dotted">
        <color indexed="64"/>
      </left>
      <right/>
      <top/>
      <bottom style="thin">
        <color indexed="64"/>
      </bottom>
      <diagonal/>
    </border>
    <border>
      <left style="double">
        <color indexed="64"/>
      </left>
      <right style="dotted">
        <color indexed="64"/>
      </right>
      <top style="double">
        <color indexed="64"/>
      </top>
      <bottom style="thin">
        <color indexed="64"/>
      </bottom>
      <diagonal/>
    </border>
    <border>
      <left style="dotted">
        <color indexed="64"/>
      </left>
      <right style="dotted">
        <color indexed="64"/>
      </right>
      <top style="double">
        <color indexed="64"/>
      </top>
      <bottom style="thin">
        <color indexed="64"/>
      </bottom>
      <diagonal/>
    </border>
    <border>
      <left style="dotted">
        <color indexed="64"/>
      </left>
      <right style="medium">
        <color indexed="64"/>
      </right>
      <top style="double">
        <color indexed="64"/>
      </top>
      <bottom style="thin">
        <color indexed="64"/>
      </bottom>
      <diagonal/>
    </border>
    <border>
      <left style="medium">
        <color indexed="64"/>
      </left>
      <right style="double">
        <color indexed="64"/>
      </right>
      <top style="thin">
        <color indexed="64"/>
      </top>
      <bottom style="thin">
        <color indexed="64"/>
      </bottom>
      <diagonal/>
    </border>
    <border>
      <left style="double">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medium">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right style="double">
        <color indexed="64"/>
      </right>
      <top style="thin">
        <color indexed="64"/>
      </top>
      <bottom style="medium">
        <color indexed="64"/>
      </bottom>
      <diagonal/>
    </border>
    <border>
      <left style="dotted">
        <color indexed="64"/>
      </left>
      <right style="double">
        <color indexed="64"/>
      </right>
      <top/>
      <bottom/>
      <diagonal/>
    </border>
    <border>
      <left style="double">
        <color indexed="64"/>
      </left>
      <right style="double">
        <color indexed="64"/>
      </right>
      <top/>
      <bottom/>
      <diagonal/>
    </border>
    <border>
      <left style="double">
        <color indexed="64"/>
      </left>
      <right style="dotted">
        <color indexed="64"/>
      </right>
      <top/>
      <bottom/>
      <diagonal/>
    </border>
    <border>
      <left style="dotted">
        <color indexed="64"/>
      </left>
      <right/>
      <top/>
      <bottom/>
      <diagonal/>
    </border>
    <border>
      <left style="double">
        <color indexed="64"/>
      </left>
      <right style="dotted">
        <color indexed="64"/>
      </right>
      <top style="thin">
        <color indexed="64"/>
      </top>
      <bottom/>
      <diagonal/>
    </border>
    <border>
      <left style="dotted">
        <color indexed="64"/>
      </left>
      <right style="dotted">
        <color indexed="64"/>
      </right>
      <top style="thin">
        <color indexed="64"/>
      </top>
      <bottom/>
      <diagonal/>
    </border>
    <border>
      <left style="dotted">
        <color indexed="64"/>
      </left>
      <right style="medium">
        <color indexed="64"/>
      </right>
      <top style="thin">
        <color indexed="64"/>
      </top>
      <bottom/>
      <diagonal/>
    </border>
    <border>
      <left style="medium">
        <color indexed="64"/>
      </left>
      <right style="double">
        <color indexed="64"/>
      </right>
      <top/>
      <bottom style="thin">
        <color indexed="64"/>
      </bottom>
      <diagonal/>
    </border>
    <border>
      <left style="double">
        <color indexed="64"/>
      </left>
      <right/>
      <top style="medium">
        <color indexed="64"/>
      </top>
      <bottom style="thin">
        <color indexed="64"/>
      </bottom>
      <diagonal/>
    </border>
    <border>
      <left style="dotted">
        <color indexed="64"/>
      </left>
      <right style="double">
        <color indexed="64"/>
      </right>
      <top style="medium">
        <color indexed="64"/>
      </top>
      <bottom style="thin">
        <color indexed="64"/>
      </bottom>
      <diagonal/>
    </border>
    <border>
      <left style="double">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style="medium">
        <color indexed="64"/>
      </right>
      <top style="medium">
        <color indexed="64"/>
      </top>
      <bottom style="thin">
        <color indexed="64"/>
      </bottom>
      <diagonal/>
    </border>
    <border>
      <left style="double">
        <color indexed="64"/>
      </left>
      <right/>
      <top/>
      <bottom style="medium">
        <color indexed="64"/>
      </bottom>
      <diagonal/>
    </border>
    <border>
      <left style="dotted">
        <color indexed="64"/>
      </left>
      <right style="double">
        <color indexed="64"/>
      </right>
      <top/>
      <bottom style="medium">
        <color indexed="64"/>
      </bottom>
      <diagonal/>
    </border>
    <border>
      <left style="double">
        <color indexed="64"/>
      </left>
      <right style="double">
        <color indexed="64"/>
      </right>
      <top/>
      <bottom style="medium">
        <color indexed="64"/>
      </bottom>
      <diagonal/>
    </border>
    <border>
      <left style="double">
        <color indexed="64"/>
      </left>
      <right style="dotted">
        <color indexed="64"/>
      </right>
      <top/>
      <bottom style="medium">
        <color indexed="64"/>
      </bottom>
      <diagonal/>
    </border>
    <border>
      <left style="dotted">
        <color indexed="64"/>
      </left>
      <right/>
      <top/>
      <bottom style="medium">
        <color indexed="64"/>
      </bottom>
      <diagonal/>
    </border>
    <border>
      <left style="double">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dotted">
        <color indexed="64"/>
      </left>
      <right style="medium">
        <color indexed="64"/>
      </right>
      <top/>
      <bottom style="thin">
        <color indexed="64"/>
      </bottom>
      <diagonal/>
    </border>
    <border>
      <left style="medium">
        <color indexed="64"/>
      </left>
      <right style="double">
        <color indexed="64"/>
      </right>
      <top style="thin">
        <color indexed="64"/>
      </top>
      <bottom/>
      <diagonal/>
    </border>
    <border>
      <left style="double">
        <color indexed="64"/>
      </left>
      <right/>
      <top style="thin">
        <color indexed="64"/>
      </top>
      <bottom style="medium">
        <color indexed="64"/>
      </bottom>
      <diagonal/>
    </border>
    <border>
      <left style="dotted">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style="dotted">
        <color indexed="64"/>
      </left>
      <right style="medium">
        <color indexed="64"/>
      </right>
      <top/>
      <bottom/>
      <diagonal/>
    </border>
    <border>
      <left style="dotted">
        <color indexed="64"/>
      </left>
      <right style="medium">
        <color indexed="64"/>
      </right>
      <top/>
      <bottom style="medium">
        <color indexed="64"/>
      </bottom>
      <diagonal/>
    </border>
    <border>
      <left style="thick">
        <color indexed="10"/>
      </left>
      <right/>
      <top/>
      <bottom style="thick">
        <color indexed="10"/>
      </bottom>
      <diagonal/>
    </border>
    <border>
      <left/>
      <right style="thick">
        <color indexed="10"/>
      </right>
      <top/>
      <bottom style="thick">
        <color indexed="10"/>
      </bottom>
      <diagonal/>
    </border>
    <border>
      <left style="medium">
        <color indexed="64"/>
      </left>
      <right/>
      <top style="medium">
        <color indexed="64"/>
      </top>
      <bottom/>
      <diagonal/>
    </border>
    <border>
      <left style="medium">
        <color indexed="64"/>
      </left>
      <right/>
      <top/>
      <bottom style="double">
        <color indexed="64"/>
      </bottom>
      <diagonal/>
    </border>
    <border>
      <left style="medium">
        <color indexed="64"/>
      </left>
      <right style="thin">
        <color indexed="64"/>
      </right>
      <top style="dotted">
        <color indexed="64"/>
      </top>
      <bottom style="dashed">
        <color indexed="64"/>
      </bottom>
      <diagonal/>
    </border>
    <border>
      <left style="thin">
        <color indexed="64"/>
      </left>
      <right style="thin">
        <color indexed="64"/>
      </right>
      <top style="dotted">
        <color indexed="64"/>
      </top>
      <bottom style="dashed">
        <color indexed="64"/>
      </bottom>
      <diagonal/>
    </border>
    <border>
      <left style="medium">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style="medium">
        <color indexed="64"/>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medium">
        <color indexed="64"/>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top style="thin">
        <color indexed="8"/>
      </top>
      <bottom style="medium">
        <color indexed="64"/>
      </bottom>
      <diagonal/>
    </border>
    <border>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right/>
      <top style="thin">
        <color indexed="8"/>
      </top>
      <bottom style="medium">
        <color indexed="64"/>
      </bottom>
      <diagonal/>
    </border>
    <border>
      <left/>
      <right style="medium">
        <color indexed="8"/>
      </right>
      <top style="thin">
        <color indexed="8"/>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8"/>
      </bottom>
      <diagonal/>
    </border>
    <border>
      <left/>
      <right style="double">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8"/>
      </top>
      <bottom style="double">
        <color indexed="64"/>
      </bottom>
      <diagonal/>
    </border>
    <border>
      <left/>
      <right/>
      <top style="thin">
        <color indexed="8"/>
      </top>
      <bottom style="double">
        <color indexed="64"/>
      </bottom>
      <diagonal/>
    </border>
    <border>
      <left style="thin">
        <color indexed="64"/>
      </left>
      <right/>
      <top style="thin">
        <color indexed="8"/>
      </top>
      <bottom style="double">
        <color indexed="64"/>
      </bottom>
      <diagonal/>
    </border>
    <border>
      <left/>
      <right style="thin">
        <color indexed="64"/>
      </right>
      <top style="thin">
        <color indexed="8"/>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8"/>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64"/>
      </left>
      <right style="double">
        <color indexed="64"/>
      </right>
      <top/>
      <bottom style="thin">
        <color indexed="8"/>
      </bottom>
      <diagonal/>
    </border>
    <border>
      <left style="thin">
        <color indexed="8"/>
      </left>
      <right style="medium">
        <color indexed="64"/>
      </right>
      <top/>
      <bottom style="thin">
        <color indexed="8"/>
      </bottom>
      <diagonal/>
    </border>
    <border>
      <left style="medium">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double">
        <color indexed="64"/>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8"/>
      </left>
      <right/>
      <top style="thin">
        <color indexed="8"/>
      </top>
      <bottom style="thin">
        <color indexed="64"/>
      </bottom>
      <diagonal/>
    </border>
    <border>
      <left style="thin">
        <color indexed="8"/>
      </left>
      <right style="medium">
        <color indexed="64"/>
      </right>
      <top style="thin">
        <color indexed="8"/>
      </top>
      <bottom style="thin">
        <color indexed="64"/>
      </bottom>
      <diagonal/>
    </border>
    <border>
      <left style="medium">
        <color indexed="64"/>
      </left>
      <right style="thin">
        <color indexed="8"/>
      </right>
      <top style="thin">
        <color indexed="64"/>
      </top>
      <bottom/>
      <diagonal/>
    </border>
    <border>
      <left style="thin">
        <color indexed="8"/>
      </left>
      <right/>
      <top style="thin">
        <color indexed="64"/>
      </top>
      <bottom style="thin">
        <color indexed="8"/>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style="thin">
        <color indexed="64"/>
      </right>
      <top style="thin">
        <color indexed="8"/>
      </top>
      <bottom style="medium">
        <color indexed="64"/>
      </bottom>
      <diagonal/>
    </border>
    <border>
      <left style="thin">
        <color indexed="64"/>
      </left>
      <right/>
      <top style="thin">
        <color indexed="8"/>
      </top>
      <bottom style="medium">
        <color indexed="64"/>
      </bottom>
      <diagonal/>
    </border>
    <border>
      <left style="thin">
        <color indexed="64"/>
      </left>
      <right style="double">
        <color indexed="64"/>
      </right>
      <top style="thin">
        <color indexed="8"/>
      </top>
      <bottom style="medium">
        <color indexed="64"/>
      </bottom>
      <diagonal/>
    </border>
    <border>
      <left/>
      <right style="thin">
        <color indexed="64"/>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style="medium">
        <color indexed="64"/>
      </bottom>
      <diagonal/>
    </border>
    <border>
      <left style="medium">
        <color indexed="64"/>
      </left>
      <right style="medium">
        <color indexed="64"/>
      </right>
      <top/>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style="thin">
        <color indexed="64"/>
      </right>
      <top style="medium">
        <color indexed="64"/>
      </top>
      <bottom style="thin">
        <color indexed="64"/>
      </bottom>
      <diagonal/>
    </border>
    <border>
      <left/>
      <right style="thin">
        <color indexed="64"/>
      </right>
      <top style="thin">
        <color indexed="64"/>
      </top>
      <bottom style="thin">
        <color indexed="8"/>
      </bottom>
      <diagonal/>
    </border>
    <border>
      <left style="thin">
        <color indexed="64"/>
      </left>
      <right style="medium">
        <color indexed="64"/>
      </right>
      <top style="thin">
        <color indexed="64"/>
      </top>
      <bottom style="thin">
        <color indexed="64"/>
      </bottom>
      <diagonal/>
    </border>
    <border>
      <left/>
      <right style="thin">
        <color indexed="64"/>
      </right>
      <top style="thin">
        <color indexed="8"/>
      </top>
      <bottom style="thin">
        <color indexed="8"/>
      </bottom>
      <diagonal/>
    </border>
    <border>
      <left style="medium">
        <color indexed="64"/>
      </left>
      <right style="thin">
        <color indexed="64"/>
      </right>
      <top style="thin">
        <color indexed="64"/>
      </top>
      <bottom style="medium">
        <color indexed="64"/>
      </bottom>
      <diagonal/>
    </border>
    <border>
      <left style="thin">
        <color indexed="8"/>
      </left>
      <right style="thin">
        <color indexed="8"/>
      </right>
      <top style="thin">
        <color indexed="8"/>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8"/>
      </bottom>
      <diagonal/>
    </border>
    <border>
      <left style="thin">
        <color indexed="64"/>
      </left>
      <right/>
      <top style="medium">
        <color indexed="64"/>
      </top>
      <bottom/>
      <diagonal/>
    </border>
    <border>
      <left style="medium">
        <color indexed="64"/>
      </left>
      <right/>
      <top style="thin">
        <color indexed="8"/>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top/>
      <bottom style="thin">
        <color indexed="64"/>
      </bottom>
      <diagonal/>
    </border>
    <border>
      <left style="thin">
        <color indexed="64"/>
      </left>
      <right style="thin">
        <color indexed="8"/>
      </right>
      <top/>
      <bottom style="thin">
        <color indexed="8"/>
      </bottom>
      <diagonal/>
    </border>
    <border>
      <left style="medium">
        <color indexed="64"/>
      </left>
      <right/>
      <top style="thin">
        <color indexed="64"/>
      </top>
      <bottom style="thin">
        <color indexed="64"/>
      </bottom>
      <diagonal/>
    </border>
    <border>
      <left style="thin">
        <color indexed="64"/>
      </left>
      <right style="thin">
        <color indexed="8"/>
      </right>
      <top style="thin">
        <color indexed="8"/>
      </top>
      <bottom style="thin">
        <color indexed="8"/>
      </bottom>
      <diagonal/>
    </border>
    <border>
      <left style="medium">
        <color indexed="64"/>
      </left>
      <right/>
      <top style="thin">
        <color indexed="64"/>
      </top>
      <bottom/>
      <diagonal/>
    </border>
    <border>
      <left style="medium">
        <color indexed="64"/>
      </left>
      <right/>
      <top/>
      <bottom style="medium">
        <color indexed="64"/>
      </bottom>
      <diagonal/>
    </border>
    <border>
      <left style="thin">
        <color indexed="64"/>
      </left>
      <right style="thin">
        <color indexed="64"/>
      </right>
      <top style="thin">
        <color indexed="8"/>
      </top>
      <bottom style="medium">
        <color indexed="64"/>
      </bottom>
      <diagonal/>
    </border>
  </borders>
  <cellStyleXfs count="2">
    <xf numFmtId="0" fontId="0" fillId="0" borderId="0"/>
    <xf numFmtId="0" fontId="6" fillId="0" borderId="0">
      <alignment vertical="center"/>
    </xf>
  </cellStyleXfs>
  <cellXfs count="549">
    <xf numFmtId="0" fontId="0" fillId="0" borderId="0" xfId="0"/>
    <xf numFmtId="0" fontId="3" fillId="0" borderId="0" xfId="0" applyFont="1" applyAlignment="1"/>
    <xf numFmtId="0" fontId="4" fillId="0" borderId="0" xfId="0" applyFont="1"/>
    <xf numFmtId="0" fontId="2" fillId="0" borderId="0" xfId="0" applyFont="1" applyAlignment="1">
      <alignment horizontal="center"/>
    </xf>
    <xf numFmtId="0" fontId="5" fillId="0" borderId="0" xfId="0" applyFont="1"/>
    <xf numFmtId="0" fontId="4" fillId="0" borderId="4" xfId="0" applyFont="1" applyBorder="1"/>
    <xf numFmtId="0" fontId="4" fillId="0" borderId="4" xfId="0" quotePrefix="1" applyFont="1" applyBorder="1" applyAlignment="1">
      <alignment horizontal="center" vertical="center"/>
    </xf>
    <xf numFmtId="0" fontId="4" fillId="0" borderId="0" xfId="0" quotePrefix="1" applyFont="1" applyAlignment="1">
      <alignment horizontal="center" vertical="center"/>
    </xf>
    <xf numFmtId="0" fontId="4" fillId="0" borderId="0" xfId="0" quotePrefix="1" applyFont="1" applyAlignment="1">
      <alignment horizontal="center"/>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center" vertical="center"/>
    </xf>
    <xf numFmtId="49" fontId="4" fillId="0" borderId="3" xfId="0" applyNumberFormat="1" applyFont="1" applyBorder="1" applyAlignment="1">
      <alignment horizontal="center" vertical="center"/>
    </xf>
    <xf numFmtId="49" fontId="4" fillId="0" borderId="3" xfId="0" applyNumberFormat="1" applyFont="1" applyBorder="1" applyAlignment="1">
      <alignment horizontal="left" vertical="center" shrinkToFit="1"/>
    </xf>
    <xf numFmtId="49" fontId="4" fillId="0" borderId="3" xfId="0" applyNumberFormat="1" applyFont="1" applyBorder="1" applyAlignment="1">
      <alignment horizontal="center" vertical="center" shrinkToFit="1"/>
    </xf>
    <xf numFmtId="49" fontId="4" fillId="0" borderId="1" xfId="0" applyNumberFormat="1" applyFont="1" applyBorder="1" applyAlignment="1">
      <alignment horizontal="center" vertical="center"/>
    </xf>
    <xf numFmtId="49" fontId="4" fillId="0" borderId="1" xfId="0" applyNumberFormat="1" applyFont="1" applyBorder="1" applyAlignment="1">
      <alignment horizontal="left" vertical="center"/>
    </xf>
    <xf numFmtId="49" fontId="4" fillId="0" borderId="4" xfId="0" quotePrefix="1" applyNumberFormat="1" applyFont="1" applyBorder="1" applyAlignment="1">
      <alignment horizontal="center" vertical="center"/>
    </xf>
    <xf numFmtId="0" fontId="4" fillId="0" borderId="4" xfId="0" applyFont="1" applyBorder="1" applyAlignment="1">
      <alignment horizontal="left" vertical="center" indent="2"/>
    </xf>
    <xf numFmtId="49" fontId="4" fillId="0" borderId="4" xfId="0" applyNumberFormat="1" applyFont="1" applyBorder="1" applyAlignment="1">
      <alignment horizontal="center" vertical="center"/>
    </xf>
    <xf numFmtId="0" fontId="4" fillId="0" borderId="4" xfId="0" applyFont="1" applyBorder="1" applyAlignment="1">
      <alignment horizontal="center" vertical="center"/>
    </xf>
    <xf numFmtId="0" fontId="4" fillId="0" borderId="2" xfId="0" applyFont="1" applyBorder="1" applyAlignment="1">
      <alignment horizontal="center" vertical="top" shrinkToFit="1"/>
    </xf>
    <xf numFmtId="0" fontId="2" fillId="0" borderId="0" xfId="0" applyFont="1" applyAlignment="1">
      <alignment horizontal="center"/>
    </xf>
    <xf numFmtId="0" fontId="5" fillId="0" borderId="0" xfId="0" applyFont="1" applyAlignment="1">
      <alignment horizontal="right"/>
    </xf>
    <xf numFmtId="49" fontId="5" fillId="0" borderId="1" xfId="0" applyNumberFormat="1" applyFont="1" applyBorder="1" applyAlignment="1">
      <alignment horizontal="center"/>
    </xf>
    <xf numFmtId="0" fontId="4" fillId="0" borderId="4" xfId="0" applyFont="1" applyBorder="1" applyAlignment="1">
      <alignment horizontal="center" vertical="center" wrapText="1"/>
    </xf>
    <xf numFmtId="0" fontId="7" fillId="2" borderId="5" xfId="1" applyFont="1" applyFill="1" applyBorder="1" applyAlignment="1" applyProtection="1">
      <alignment horizontal="left" vertical="center" wrapText="1"/>
      <protection hidden="1"/>
    </xf>
    <xf numFmtId="0" fontId="6" fillId="0" borderId="0" xfId="1">
      <alignment vertical="center"/>
    </xf>
    <xf numFmtId="0" fontId="9" fillId="3" borderId="0" xfId="1" applyFont="1" applyFill="1" applyAlignment="1" applyProtection="1">
      <alignment horizontal="right" vertical="center" shrinkToFit="1"/>
      <protection hidden="1"/>
    </xf>
    <xf numFmtId="0" fontId="10" fillId="4" borderId="0" xfId="1" applyFont="1" applyFill="1" applyAlignment="1" applyProtection="1">
      <alignment horizontal="center" vertical="center" shrinkToFit="1"/>
      <protection locked="0"/>
    </xf>
    <xf numFmtId="0" fontId="11" fillId="3" borderId="0" xfId="1" applyFont="1" applyFill="1" applyAlignment="1" applyProtection="1">
      <alignment horizontal="left" vertical="center" shrinkToFit="1"/>
      <protection hidden="1"/>
    </xf>
    <xf numFmtId="0" fontId="6" fillId="0" borderId="0" xfId="1" applyProtection="1">
      <alignment vertical="center"/>
      <protection hidden="1"/>
    </xf>
    <xf numFmtId="0" fontId="6" fillId="0" borderId="0" xfId="1" applyFill="1" applyAlignment="1" applyProtection="1">
      <alignment vertical="center"/>
      <protection locked="0" hidden="1"/>
    </xf>
    <xf numFmtId="0" fontId="6" fillId="0" borderId="0" xfId="1" applyFont="1" applyFill="1" applyAlignment="1" applyProtection="1">
      <alignment vertical="center"/>
      <protection locked="0" hidden="1"/>
    </xf>
    <xf numFmtId="0" fontId="12" fillId="0" borderId="0" xfId="1" applyFont="1" applyFill="1" applyBorder="1" applyAlignment="1" applyProtection="1">
      <alignment vertical="center"/>
      <protection hidden="1"/>
    </xf>
    <xf numFmtId="0" fontId="12" fillId="0" borderId="0" xfId="1" applyFont="1" applyFill="1" applyBorder="1" applyAlignment="1" applyProtection="1">
      <alignment horizontal="center" vertical="center"/>
      <protection locked="0"/>
    </xf>
    <xf numFmtId="0" fontId="12" fillId="0" borderId="0" xfId="1" applyFont="1" applyFill="1" applyBorder="1" applyAlignment="1" applyProtection="1">
      <alignment horizontal="center" vertical="center" shrinkToFit="1"/>
      <protection locked="0"/>
    </xf>
    <xf numFmtId="0" fontId="6" fillId="0" borderId="0" xfId="1" applyFont="1" applyFill="1" applyAlignment="1" applyProtection="1">
      <alignment horizontal="center" vertical="center" shrinkToFit="1"/>
      <protection locked="0"/>
    </xf>
    <xf numFmtId="0" fontId="6" fillId="0" borderId="0" xfId="1" applyFont="1" applyFill="1" applyAlignment="1" applyProtection="1">
      <alignment vertical="center" shrinkToFit="1"/>
      <protection locked="0"/>
    </xf>
    <xf numFmtId="0" fontId="6" fillId="0" borderId="0" xfId="1" applyFont="1" applyFill="1" applyProtection="1">
      <alignment vertical="center"/>
      <protection hidden="1"/>
    </xf>
    <xf numFmtId="0" fontId="6" fillId="0" borderId="0" xfId="1" applyFont="1" applyFill="1">
      <alignment vertical="center"/>
    </xf>
    <xf numFmtId="0" fontId="6" fillId="0" borderId="0" xfId="1" applyProtection="1">
      <alignment vertical="center"/>
      <protection locked="0"/>
    </xf>
    <xf numFmtId="0" fontId="13" fillId="5" borderId="6" xfId="1" applyFont="1" applyFill="1" applyBorder="1" applyAlignment="1" applyProtection="1">
      <alignment vertical="center" textRotation="255"/>
      <protection hidden="1"/>
    </xf>
    <xf numFmtId="0" fontId="13" fillId="5" borderId="7" xfId="1" applyFont="1" applyFill="1" applyBorder="1" applyAlignment="1" applyProtection="1">
      <alignment vertical="center" textRotation="255"/>
      <protection hidden="1"/>
    </xf>
    <xf numFmtId="0" fontId="6" fillId="2" borderId="6" xfId="1" applyFill="1" applyBorder="1" applyAlignment="1" applyProtection="1">
      <alignment vertical="center"/>
      <protection hidden="1"/>
    </xf>
    <xf numFmtId="0" fontId="14" fillId="0" borderId="8" xfId="1" applyFont="1" applyBorder="1" applyAlignment="1" applyProtection="1">
      <alignment vertical="center"/>
      <protection hidden="1"/>
    </xf>
    <xf numFmtId="0" fontId="14" fillId="0" borderId="8" xfId="1" applyFont="1" applyBorder="1" applyAlignment="1" applyProtection="1">
      <protection hidden="1"/>
    </xf>
    <xf numFmtId="0" fontId="15" fillId="2" borderId="8" xfId="1" applyFont="1" applyFill="1" applyBorder="1" applyAlignment="1" applyProtection="1">
      <alignment horizontal="center" vertical="center"/>
      <protection hidden="1"/>
    </xf>
    <xf numFmtId="0" fontId="15" fillId="2" borderId="8" xfId="1" applyFont="1" applyFill="1" applyBorder="1" applyAlignment="1" applyProtection="1">
      <alignment horizontal="left" vertical="center"/>
      <protection hidden="1"/>
    </xf>
    <xf numFmtId="0" fontId="6" fillId="2" borderId="8" xfId="1" applyFill="1" applyBorder="1" applyAlignment="1" applyProtection="1">
      <alignment vertical="center"/>
      <protection hidden="1"/>
    </xf>
    <xf numFmtId="0" fontId="6" fillId="6" borderId="8" xfId="1" applyFill="1" applyBorder="1" applyAlignment="1" applyProtection="1">
      <alignment vertical="center"/>
      <protection hidden="1"/>
    </xf>
    <xf numFmtId="0" fontId="6" fillId="6" borderId="7" xfId="1" applyFill="1" applyBorder="1" applyAlignment="1" applyProtection="1">
      <alignment vertical="center"/>
      <protection hidden="1"/>
    </xf>
    <xf numFmtId="0" fontId="6" fillId="2" borderId="9" xfId="1" applyFill="1" applyBorder="1" applyAlignment="1" applyProtection="1">
      <alignment vertical="center" shrinkToFit="1"/>
      <protection hidden="1"/>
    </xf>
    <xf numFmtId="0" fontId="6" fillId="2" borderId="10" xfId="1" applyFill="1" applyBorder="1" applyAlignment="1" applyProtection="1">
      <alignment vertical="center" shrinkToFit="1"/>
      <protection hidden="1"/>
    </xf>
    <xf numFmtId="0" fontId="16" fillId="0" borderId="0" xfId="1" applyFont="1" applyFill="1" applyBorder="1" applyAlignment="1" applyProtection="1">
      <alignment vertical="center" shrinkToFit="1"/>
      <protection hidden="1"/>
    </xf>
    <xf numFmtId="0" fontId="16" fillId="7" borderId="0" xfId="1" applyFont="1" applyFill="1" applyBorder="1" applyAlignment="1" applyProtection="1">
      <alignment vertical="center"/>
      <protection locked="0" hidden="1"/>
    </xf>
    <xf numFmtId="0" fontId="17" fillId="7" borderId="0" xfId="1" applyFont="1" applyFill="1" applyBorder="1" applyAlignment="1" applyProtection="1">
      <alignment vertical="center"/>
      <protection locked="0" hidden="1"/>
    </xf>
    <xf numFmtId="0" fontId="12" fillId="0" borderId="0" xfId="1" applyFont="1" applyFill="1" applyBorder="1" applyAlignment="1" applyProtection="1">
      <alignment vertical="center" shrinkToFit="1"/>
      <protection locked="0"/>
    </xf>
    <xf numFmtId="0" fontId="12" fillId="0" borderId="0" xfId="1" applyFont="1" applyFill="1" applyAlignment="1" applyProtection="1">
      <alignment vertical="center" shrinkToFit="1"/>
      <protection locked="0"/>
    </xf>
    <xf numFmtId="0" fontId="13" fillId="5" borderId="11" xfId="1" applyFont="1" applyFill="1" applyBorder="1" applyAlignment="1" applyProtection="1">
      <alignment vertical="center" textRotation="255"/>
      <protection hidden="1"/>
    </xf>
    <xf numFmtId="0" fontId="13" fillId="5" borderId="12" xfId="1" applyFont="1" applyFill="1" applyBorder="1" applyAlignment="1" applyProtection="1">
      <alignment vertical="center" textRotation="255"/>
      <protection hidden="1"/>
    </xf>
    <xf numFmtId="0" fontId="6" fillId="2" borderId="11" xfId="1" applyFill="1" applyBorder="1" applyAlignment="1" applyProtection="1">
      <alignment vertical="center"/>
      <protection hidden="1"/>
    </xf>
    <xf numFmtId="0" fontId="14" fillId="0" borderId="0" xfId="1" applyFont="1" applyBorder="1" applyAlignment="1" applyProtection="1">
      <protection hidden="1"/>
    </xf>
    <xf numFmtId="0" fontId="15" fillId="2" borderId="0" xfId="1" applyFont="1" applyFill="1" applyBorder="1" applyAlignment="1" applyProtection="1">
      <alignment horizontal="center" vertical="center"/>
      <protection hidden="1"/>
    </xf>
    <xf numFmtId="0" fontId="15" fillId="2" borderId="0" xfId="1" applyFont="1" applyFill="1" applyBorder="1" applyAlignment="1" applyProtection="1">
      <alignment horizontal="left" vertical="center"/>
      <protection hidden="1"/>
    </xf>
    <xf numFmtId="0" fontId="6" fillId="0" borderId="13" xfId="1" applyBorder="1" applyAlignment="1" applyProtection="1">
      <alignment horizontal="center" vertical="center"/>
      <protection hidden="1"/>
    </xf>
    <xf numFmtId="0" fontId="6" fillId="0" borderId="14" xfId="1" applyBorder="1" applyAlignment="1" applyProtection="1">
      <alignment horizontal="center" vertical="center"/>
      <protection hidden="1"/>
    </xf>
    <xf numFmtId="0" fontId="6" fillId="0" borderId="15" xfId="1" applyBorder="1">
      <alignment vertical="center"/>
    </xf>
    <xf numFmtId="0" fontId="6" fillId="0" borderId="16" xfId="1" applyBorder="1">
      <alignment vertical="center"/>
    </xf>
    <xf numFmtId="0" fontId="6" fillId="6" borderId="0" xfId="1" applyFill="1" applyBorder="1" applyAlignment="1" applyProtection="1">
      <alignment vertical="center"/>
      <protection hidden="1"/>
    </xf>
    <xf numFmtId="0" fontId="6" fillId="6" borderId="12" xfId="1" applyFill="1" applyBorder="1" applyAlignment="1" applyProtection="1">
      <alignment vertical="center"/>
      <protection hidden="1"/>
    </xf>
    <xf numFmtId="0" fontId="6" fillId="0" borderId="0" xfId="1" applyBorder="1">
      <alignment vertical="center"/>
    </xf>
    <xf numFmtId="0" fontId="6" fillId="2" borderId="17" xfId="1" applyFill="1" applyBorder="1" applyAlignment="1" applyProtection="1">
      <alignment vertical="center" shrinkToFit="1"/>
      <protection hidden="1"/>
    </xf>
    <xf numFmtId="0" fontId="6" fillId="2" borderId="18" xfId="1" applyFill="1" applyBorder="1" applyAlignment="1" applyProtection="1">
      <alignment vertical="center" shrinkToFit="1"/>
      <protection hidden="1"/>
    </xf>
    <xf numFmtId="0" fontId="16" fillId="0" borderId="0" xfId="1" applyFont="1" applyFill="1" applyBorder="1" applyAlignment="1" applyProtection="1">
      <alignment vertical="center"/>
      <protection locked="0"/>
    </xf>
    <xf numFmtId="0" fontId="17" fillId="0" borderId="0" xfId="1" applyFont="1" applyFill="1" applyBorder="1" applyAlignment="1" applyProtection="1">
      <alignment vertical="center"/>
      <protection locked="0"/>
    </xf>
    <xf numFmtId="49" fontId="6" fillId="0" borderId="0" xfId="1" applyNumberFormat="1" applyAlignment="1" applyProtection="1">
      <alignment vertical="center"/>
      <protection locked="0" hidden="1"/>
    </xf>
    <xf numFmtId="0" fontId="12" fillId="0" borderId="0" xfId="1" applyFont="1" applyFill="1" applyBorder="1" applyAlignment="1" applyProtection="1">
      <alignment vertical="center"/>
      <protection locked="0"/>
    </xf>
    <xf numFmtId="0" fontId="15" fillId="2" borderId="0" xfId="1" applyFont="1" applyFill="1" applyBorder="1" applyAlignment="1" applyProtection="1">
      <alignment vertical="center"/>
      <protection hidden="1"/>
    </xf>
    <xf numFmtId="0" fontId="15" fillId="6" borderId="0" xfId="1" applyFont="1" applyFill="1" applyBorder="1" applyAlignment="1" applyProtection="1">
      <alignment vertical="center"/>
      <protection hidden="1"/>
    </xf>
    <xf numFmtId="0" fontId="19" fillId="0" borderId="19" xfId="1" applyFont="1" applyFill="1" applyBorder="1" applyAlignment="1" applyProtection="1">
      <alignment horizontal="center" vertical="center"/>
      <protection hidden="1"/>
    </xf>
    <xf numFmtId="0" fontId="6" fillId="0" borderId="20" xfId="1" applyFill="1" applyBorder="1" applyAlignment="1" applyProtection="1">
      <alignment horizontal="center" vertical="center"/>
      <protection locked="0"/>
    </xf>
    <xf numFmtId="0" fontId="6" fillId="0" borderId="21" xfId="1" applyFill="1" applyBorder="1" applyAlignment="1" applyProtection="1">
      <alignment horizontal="center" vertical="center"/>
      <protection locked="0"/>
    </xf>
    <xf numFmtId="0" fontId="6" fillId="0" borderId="22" xfId="1" applyBorder="1" applyAlignment="1" applyProtection="1">
      <alignment horizontal="center" vertical="center"/>
      <protection locked="0"/>
    </xf>
    <xf numFmtId="0" fontId="6" fillId="0" borderId="23" xfId="1" applyBorder="1" applyAlignment="1" applyProtection="1">
      <alignment horizontal="center" vertical="center"/>
      <protection locked="0"/>
    </xf>
    <xf numFmtId="0" fontId="20" fillId="8" borderId="24" xfId="1" applyFont="1" applyFill="1" applyBorder="1" applyAlignment="1" applyProtection="1">
      <alignment horizontal="center" vertical="center" wrapText="1"/>
      <protection hidden="1"/>
    </xf>
    <xf numFmtId="0" fontId="20" fillId="8" borderId="25" xfId="1" applyFont="1" applyFill="1" applyBorder="1" applyAlignment="1" applyProtection="1">
      <alignment horizontal="center" vertical="center" wrapText="1"/>
      <protection hidden="1"/>
    </xf>
    <xf numFmtId="0" fontId="20" fillId="8" borderId="26" xfId="1" applyFont="1" applyFill="1" applyBorder="1" applyAlignment="1" applyProtection="1">
      <alignment horizontal="center" vertical="center" wrapText="1"/>
      <protection hidden="1"/>
    </xf>
    <xf numFmtId="0" fontId="6" fillId="0" borderId="0" xfId="1" applyFill="1" applyProtection="1">
      <alignment vertical="center"/>
      <protection hidden="1"/>
    </xf>
    <xf numFmtId="0" fontId="12" fillId="0" borderId="0" xfId="1" applyFont="1" applyFill="1" applyBorder="1" applyAlignment="1" applyProtection="1">
      <alignment horizontal="right" vertical="center"/>
      <protection locked="0"/>
    </xf>
    <xf numFmtId="0" fontId="22" fillId="2" borderId="0" xfId="1" applyFont="1" applyFill="1" applyBorder="1" applyAlignment="1" applyProtection="1">
      <alignment vertical="center"/>
      <protection hidden="1"/>
    </xf>
    <xf numFmtId="0" fontId="23" fillId="0" borderId="27" xfId="1" applyFont="1" applyFill="1" applyBorder="1" applyAlignment="1" applyProtection="1">
      <alignment horizontal="center" vertical="center"/>
      <protection locked="0"/>
    </xf>
    <xf numFmtId="0" fontId="24" fillId="0" borderId="0" xfId="1" applyFont="1" applyFill="1" applyBorder="1" applyAlignment="1" applyProtection="1">
      <alignment vertical="center"/>
      <protection hidden="1"/>
    </xf>
    <xf numFmtId="0" fontId="25" fillId="2" borderId="19" xfId="1" applyFont="1" applyFill="1" applyBorder="1" applyAlignment="1" applyProtection="1">
      <alignment horizontal="center" vertical="center" shrinkToFit="1"/>
      <protection hidden="1"/>
    </xf>
    <xf numFmtId="0" fontId="6" fillId="0" borderId="28" xfId="1" applyFill="1" applyBorder="1" applyAlignment="1" applyProtection="1">
      <alignment horizontal="center" vertical="center"/>
      <protection locked="0"/>
    </xf>
    <xf numFmtId="0" fontId="6" fillId="0" borderId="29" xfId="1" applyFill="1" applyBorder="1" applyAlignment="1" applyProtection="1">
      <alignment horizontal="center" vertical="center"/>
      <protection locked="0"/>
    </xf>
    <xf numFmtId="0" fontId="6" fillId="0" borderId="30" xfId="1" applyBorder="1" applyAlignment="1" applyProtection="1">
      <alignment horizontal="center" vertical="center"/>
      <protection locked="0"/>
    </xf>
    <xf numFmtId="0" fontId="6" fillId="0" borderId="31" xfId="1" applyBorder="1" applyAlignment="1" applyProtection="1">
      <alignment horizontal="center" vertical="center"/>
      <protection locked="0"/>
    </xf>
    <xf numFmtId="0" fontId="20" fillId="8" borderId="32" xfId="1" applyFont="1" applyFill="1" applyBorder="1" applyAlignment="1" applyProtection="1">
      <alignment horizontal="center" vertical="center" wrapText="1"/>
      <protection hidden="1"/>
    </xf>
    <xf numFmtId="0" fontId="20" fillId="8" borderId="0" xfId="1" applyFont="1" applyFill="1" applyBorder="1" applyAlignment="1" applyProtection="1">
      <alignment horizontal="center" vertical="center" wrapText="1"/>
      <protection hidden="1"/>
    </xf>
    <xf numFmtId="0" fontId="20" fillId="8" borderId="33" xfId="1" applyFont="1" applyFill="1" applyBorder="1" applyAlignment="1" applyProtection="1">
      <alignment horizontal="center" vertical="center" wrapText="1"/>
      <protection hidden="1"/>
    </xf>
    <xf numFmtId="0" fontId="12" fillId="0" borderId="0" xfId="1" applyFont="1" applyFill="1" applyBorder="1" applyAlignment="1" applyProtection="1">
      <alignment horizontal="left" vertical="center" shrinkToFit="1"/>
      <protection locked="0"/>
    </xf>
    <xf numFmtId="0" fontId="23" fillId="0" borderId="34" xfId="1" applyFont="1" applyFill="1" applyBorder="1" applyAlignment="1" applyProtection="1">
      <alignment horizontal="center" vertical="center"/>
      <protection locked="0"/>
    </xf>
    <xf numFmtId="0" fontId="23" fillId="6" borderId="0" xfId="1" applyFont="1" applyFill="1" applyBorder="1" applyAlignment="1" applyProtection="1">
      <alignment vertical="center"/>
      <protection hidden="1"/>
    </xf>
    <xf numFmtId="0" fontId="25" fillId="2" borderId="4" xfId="1" applyFont="1" applyFill="1" applyBorder="1" applyAlignment="1" applyProtection="1">
      <alignment horizontal="center" vertical="center"/>
      <protection hidden="1"/>
    </xf>
    <xf numFmtId="0" fontId="6" fillId="0" borderId="0" xfId="1" applyBorder="1" applyAlignment="1" applyProtection="1">
      <alignment horizontal="center" vertical="center"/>
      <protection hidden="1"/>
    </xf>
    <xf numFmtId="0" fontId="6" fillId="0" borderId="35" xfId="1" applyFill="1" applyBorder="1" applyAlignment="1" applyProtection="1">
      <alignment horizontal="center" vertical="center"/>
      <protection locked="0"/>
    </xf>
    <xf numFmtId="0" fontId="6" fillId="0" borderId="0" xfId="1" applyFill="1" applyBorder="1" applyAlignment="1" applyProtection="1">
      <alignment horizontal="center" vertical="center"/>
      <protection hidden="1"/>
    </xf>
    <xf numFmtId="0" fontId="26" fillId="6" borderId="0" xfId="1" applyFont="1" applyFill="1" applyBorder="1" applyAlignment="1" applyProtection="1">
      <alignment vertical="center"/>
      <protection hidden="1"/>
    </xf>
    <xf numFmtId="0" fontId="6" fillId="0" borderId="0" xfId="1" applyBorder="1" applyAlignment="1" applyProtection="1">
      <alignment vertical="center"/>
      <protection hidden="1"/>
    </xf>
    <xf numFmtId="0" fontId="6" fillId="2" borderId="0" xfId="1" applyFill="1" applyBorder="1" applyAlignment="1" applyProtection="1">
      <alignment vertical="center"/>
      <protection hidden="1"/>
    </xf>
    <xf numFmtId="0" fontId="27" fillId="0" borderId="36" xfId="1" applyFont="1" applyFill="1" applyBorder="1" applyAlignment="1" applyProtection="1">
      <alignment vertical="center" shrinkToFit="1"/>
      <protection hidden="1"/>
    </xf>
    <xf numFmtId="0" fontId="28" fillId="2" borderId="37" xfId="1" applyFont="1" applyFill="1" applyBorder="1" applyAlignment="1" applyProtection="1">
      <alignment horizontal="left" vertical="center" shrinkToFit="1"/>
      <protection hidden="1"/>
    </xf>
    <xf numFmtId="0" fontId="28" fillId="2" borderId="38" xfId="1" applyFont="1" applyFill="1" applyBorder="1" applyAlignment="1" applyProtection="1">
      <alignment horizontal="left" vertical="center" shrinkToFit="1"/>
      <protection hidden="1"/>
    </xf>
    <xf numFmtId="0" fontId="28" fillId="2" borderId="39" xfId="1" applyFont="1" applyFill="1" applyBorder="1" applyAlignment="1" applyProtection="1">
      <alignment horizontal="left" vertical="center" shrinkToFit="1"/>
      <protection hidden="1"/>
    </xf>
    <xf numFmtId="0" fontId="29" fillId="2" borderId="0" xfId="1" applyFont="1" applyFill="1" applyBorder="1" applyAlignment="1" applyProtection="1">
      <alignment horizontal="right" vertical="center"/>
      <protection hidden="1"/>
    </xf>
    <xf numFmtId="0" fontId="27" fillId="0" borderId="40" xfId="1" applyFont="1" applyFill="1" applyBorder="1" applyAlignment="1" applyProtection="1">
      <alignment horizontal="center" vertical="center" shrinkToFit="1"/>
      <protection hidden="1"/>
    </xf>
    <xf numFmtId="0" fontId="30" fillId="2" borderId="0" xfId="1" applyFont="1" applyFill="1" applyBorder="1" applyAlignment="1" applyProtection="1">
      <alignment horizontal="right" vertical="center"/>
      <protection hidden="1"/>
    </xf>
    <xf numFmtId="0" fontId="28" fillId="0" borderId="0" xfId="1" applyFont="1" applyFill="1" applyBorder="1" applyAlignment="1" applyProtection="1">
      <alignment horizontal="center" vertical="center" shrinkToFit="1"/>
      <protection hidden="1"/>
    </xf>
    <xf numFmtId="0" fontId="6" fillId="0" borderId="0" xfId="1" applyBorder="1">
      <alignment vertical="center"/>
    </xf>
    <xf numFmtId="0" fontId="28" fillId="6" borderId="0" xfId="1" applyFont="1" applyFill="1" applyBorder="1" applyAlignment="1" applyProtection="1">
      <alignment vertical="center"/>
      <protection hidden="1"/>
    </xf>
    <xf numFmtId="0" fontId="20" fillId="8" borderId="41" xfId="1" applyFont="1" applyFill="1" applyBorder="1" applyAlignment="1" applyProtection="1">
      <alignment horizontal="center" vertical="center" wrapText="1"/>
      <protection hidden="1"/>
    </xf>
    <xf numFmtId="0" fontId="20" fillId="8" borderId="42" xfId="1" applyFont="1" applyFill="1" applyBorder="1" applyAlignment="1" applyProtection="1">
      <alignment horizontal="center" vertical="center" wrapText="1"/>
      <protection hidden="1"/>
    </xf>
    <xf numFmtId="0" fontId="20" fillId="8" borderId="43" xfId="1" applyFont="1" applyFill="1" applyBorder="1" applyAlignment="1" applyProtection="1">
      <alignment horizontal="center" vertical="center" wrapText="1"/>
      <protection hidden="1"/>
    </xf>
    <xf numFmtId="0" fontId="31" fillId="0" borderId="0" xfId="1" applyFont="1" applyFill="1" applyAlignment="1" applyProtection="1">
      <alignment horizontal="left" vertical="center"/>
      <protection hidden="1"/>
    </xf>
    <xf numFmtId="0" fontId="28" fillId="2" borderId="44" xfId="1" applyFont="1" applyFill="1" applyBorder="1" applyAlignment="1" applyProtection="1">
      <alignment horizontal="left" vertical="center" shrinkToFit="1"/>
      <protection hidden="1"/>
    </xf>
    <xf numFmtId="0" fontId="28" fillId="2" borderId="45" xfId="1" applyFont="1" applyFill="1" applyBorder="1" applyAlignment="1" applyProtection="1">
      <alignment horizontal="left" vertical="center" shrinkToFit="1"/>
      <protection hidden="1"/>
    </xf>
    <xf numFmtId="0" fontId="28" fillId="2" borderId="46" xfId="1" applyFont="1" applyFill="1" applyBorder="1" applyAlignment="1" applyProtection="1">
      <alignment horizontal="left" vertical="center" shrinkToFit="1"/>
      <protection hidden="1"/>
    </xf>
    <xf numFmtId="0" fontId="32" fillId="0" borderId="47" xfId="1" applyFont="1" applyBorder="1" applyAlignment="1" applyProtection="1">
      <alignment horizontal="center" vertical="center" shrinkToFit="1"/>
      <protection hidden="1"/>
    </xf>
    <xf numFmtId="0" fontId="20" fillId="0" borderId="0" xfId="1" applyFont="1" applyFill="1" applyAlignment="1" applyProtection="1">
      <alignment vertical="center"/>
      <protection hidden="1"/>
    </xf>
    <xf numFmtId="0" fontId="33" fillId="0" borderId="0" xfId="1" applyFont="1" applyAlignment="1" applyProtection="1">
      <alignment horizontal="right" vertical="center"/>
      <protection hidden="1"/>
    </xf>
    <xf numFmtId="0" fontId="34" fillId="2" borderId="0" xfId="1" applyFont="1" applyFill="1" applyBorder="1" applyAlignment="1" applyProtection="1">
      <alignment vertical="center"/>
      <protection hidden="1"/>
    </xf>
    <xf numFmtId="0" fontId="28" fillId="2" borderId="0" xfId="1" applyFont="1" applyFill="1" applyBorder="1" applyAlignment="1" applyProtection="1">
      <alignment vertical="center"/>
      <protection hidden="1"/>
    </xf>
    <xf numFmtId="0" fontId="6" fillId="0" borderId="0" xfId="1" applyAlignment="1" applyProtection="1">
      <alignment vertical="center"/>
      <protection hidden="1"/>
    </xf>
    <xf numFmtId="0" fontId="28" fillId="2" borderId="12" xfId="1" applyFont="1" applyFill="1" applyBorder="1" applyAlignment="1" applyProtection="1">
      <alignment vertical="center"/>
      <protection hidden="1"/>
    </xf>
    <xf numFmtId="0" fontId="35" fillId="9" borderId="48" xfId="1" applyFont="1" applyFill="1" applyBorder="1" applyAlignment="1" applyProtection="1">
      <alignment horizontal="center" vertical="center" wrapText="1"/>
      <protection hidden="1"/>
    </xf>
    <xf numFmtId="0" fontId="35" fillId="9" borderId="49" xfId="1" applyFont="1" applyFill="1" applyBorder="1" applyAlignment="1" applyProtection="1">
      <alignment horizontal="center" vertical="center" wrapText="1"/>
      <protection hidden="1"/>
    </xf>
    <xf numFmtId="0" fontId="35" fillId="9" borderId="50" xfId="1" applyFont="1" applyFill="1" applyBorder="1" applyAlignment="1" applyProtection="1">
      <alignment horizontal="center" vertical="center" wrapText="1"/>
      <protection hidden="1"/>
    </xf>
    <xf numFmtId="0" fontId="13" fillId="6" borderId="8" xfId="1" applyFont="1" applyFill="1" applyBorder="1" applyAlignment="1" applyProtection="1">
      <alignment vertical="center" textRotation="255"/>
      <protection hidden="1"/>
    </xf>
    <xf numFmtId="0" fontId="13" fillId="6" borderId="7" xfId="1" applyFont="1" applyFill="1" applyBorder="1" applyAlignment="1" applyProtection="1">
      <alignment vertical="center" textRotation="255"/>
      <protection hidden="1"/>
    </xf>
    <xf numFmtId="0" fontId="6" fillId="10" borderId="11" xfId="1" applyFill="1" applyBorder="1" applyAlignment="1" applyProtection="1">
      <alignment vertical="center"/>
      <protection hidden="1"/>
    </xf>
    <xf numFmtId="0" fontId="6" fillId="10" borderId="0" xfId="1" applyFill="1" applyBorder="1" applyAlignment="1" applyProtection="1">
      <alignment vertical="center"/>
      <protection hidden="1"/>
    </xf>
    <xf numFmtId="0" fontId="36" fillId="10" borderId="12" xfId="1" applyFont="1" applyFill="1" applyBorder="1" applyAlignment="1" applyProtection="1">
      <alignment vertical="center"/>
      <protection hidden="1"/>
    </xf>
    <xf numFmtId="0" fontId="35" fillId="9" borderId="51" xfId="1" applyFont="1" applyFill="1" applyBorder="1" applyAlignment="1" applyProtection="1">
      <alignment horizontal="center" vertical="center" wrapText="1"/>
      <protection hidden="1"/>
    </xf>
    <xf numFmtId="0" fontId="35" fillId="9" borderId="0" xfId="1" applyFont="1" applyFill="1" applyBorder="1" applyAlignment="1" applyProtection="1">
      <alignment horizontal="center" vertical="center" wrapText="1"/>
      <protection hidden="1"/>
    </xf>
    <xf numFmtId="0" fontId="35" fillId="9" borderId="52" xfId="1" applyFont="1" applyFill="1" applyBorder="1" applyAlignment="1" applyProtection="1">
      <alignment horizontal="center" vertical="center" wrapText="1"/>
      <protection hidden="1"/>
    </xf>
    <xf numFmtId="0" fontId="37" fillId="0" borderId="0" xfId="1" applyFont="1" applyAlignment="1" applyProtection="1">
      <alignment horizontal="left" vertical="center"/>
      <protection hidden="1"/>
    </xf>
    <xf numFmtId="0" fontId="6" fillId="6" borderId="0" xfId="1" applyFill="1" applyAlignment="1" applyProtection="1">
      <alignment vertical="center"/>
      <protection hidden="1"/>
    </xf>
    <xf numFmtId="0" fontId="38" fillId="6" borderId="0" xfId="1" applyFont="1" applyFill="1" applyAlignment="1" applyProtection="1">
      <alignment vertical="center"/>
      <protection hidden="1"/>
    </xf>
    <xf numFmtId="0" fontId="18" fillId="2" borderId="53" xfId="1" applyFont="1" applyFill="1" applyBorder="1" applyAlignment="1" applyProtection="1">
      <alignment horizontal="center" vertical="center"/>
      <protection hidden="1"/>
    </xf>
    <xf numFmtId="0" fontId="18" fillId="2" borderId="54" xfId="1" applyFont="1" applyFill="1" applyBorder="1" applyAlignment="1" applyProtection="1">
      <alignment horizontal="center" vertical="center"/>
      <protection hidden="1"/>
    </xf>
    <xf numFmtId="0" fontId="18" fillId="2" borderId="55" xfId="1" applyFont="1" applyFill="1" applyBorder="1" applyAlignment="1" applyProtection="1">
      <alignment horizontal="center" vertical="center"/>
      <protection hidden="1"/>
    </xf>
    <xf numFmtId="0" fontId="39" fillId="5" borderId="56" xfId="1" applyFont="1" applyFill="1" applyBorder="1" applyAlignment="1" applyProtection="1">
      <alignment horizontal="center" vertical="center" shrinkToFit="1"/>
      <protection hidden="1"/>
    </xf>
    <xf numFmtId="0" fontId="39" fillId="5" borderId="57" xfId="1" applyFont="1" applyFill="1" applyBorder="1" applyAlignment="1" applyProtection="1">
      <alignment horizontal="center" vertical="center" shrinkToFit="1"/>
      <protection hidden="1"/>
    </xf>
    <xf numFmtId="0" fontId="39" fillId="5" borderId="58" xfId="1" applyFont="1" applyFill="1" applyBorder="1" applyAlignment="1" applyProtection="1">
      <alignment horizontal="center" vertical="center" shrinkToFit="1"/>
      <protection hidden="1"/>
    </xf>
    <xf numFmtId="0" fontId="40" fillId="6" borderId="12" xfId="1" applyFont="1" applyFill="1" applyBorder="1" applyAlignment="1" applyProtection="1">
      <alignment vertical="center"/>
      <protection hidden="1"/>
    </xf>
    <xf numFmtId="0" fontId="18" fillId="2" borderId="59" xfId="1" applyFont="1" applyFill="1" applyBorder="1" applyAlignment="1" applyProtection="1">
      <alignment horizontal="center" vertical="center"/>
      <protection hidden="1"/>
    </xf>
    <xf numFmtId="0" fontId="18" fillId="2" borderId="60" xfId="1" applyFont="1" applyFill="1" applyBorder="1" applyAlignment="1" applyProtection="1">
      <alignment horizontal="center" vertical="center"/>
      <protection hidden="1"/>
    </xf>
    <xf numFmtId="0" fontId="18" fillId="2" borderId="61" xfId="1" applyFont="1" applyFill="1" applyBorder="1" applyAlignment="1" applyProtection="1">
      <alignment horizontal="center" vertical="center"/>
      <protection hidden="1"/>
    </xf>
    <xf numFmtId="0" fontId="39" fillId="5" borderId="62" xfId="1" applyFont="1" applyFill="1" applyBorder="1" applyAlignment="1" applyProtection="1">
      <alignment horizontal="center" vertical="center" shrinkToFit="1"/>
      <protection hidden="1"/>
    </xf>
    <xf numFmtId="0" fontId="39" fillId="5" borderId="63" xfId="1" applyFont="1" applyFill="1" applyBorder="1" applyAlignment="1" applyProtection="1">
      <alignment horizontal="center" vertical="center" shrinkToFit="1"/>
      <protection hidden="1"/>
    </xf>
    <xf numFmtId="0" fontId="39" fillId="5" borderId="64" xfId="1" applyFont="1" applyFill="1" applyBorder="1" applyAlignment="1" applyProtection="1">
      <alignment horizontal="center" vertical="center" shrinkToFit="1"/>
      <protection hidden="1"/>
    </xf>
    <xf numFmtId="0" fontId="6" fillId="10" borderId="12" xfId="1" applyFill="1" applyBorder="1" applyAlignment="1" applyProtection="1">
      <alignment vertical="center"/>
      <protection hidden="1"/>
    </xf>
    <xf numFmtId="0" fontId="35" fillId="0" borderId="0" xfId="1" applyFont="1" applyFill="1" applyBorder="1" applyAlignment="1" applyProtection="1">
      <alignment vertical="center"/>
      <protection hidden="1"/>
    </xf>
    <xf numFmtId="0" fontId="18" fillId="10" borderId="0" xfId="1" applyFont="1" applyFill="1" applyBorder="1" applyAlignment="1" applyProtection="1">
      <alignment vertical="center"/>
      <protection hidden="1"/>
    </xf>
    <xf numFmtId="0" fontId="35" fillId="9" borderId="65" xfId="1" applyFont="1" applyFill="1" applyBorder="1" applyAlignment="1" applyProtection="1">
      <alignment horizontal="center" vertical="center" wrapText="1"/>
      <protection hidden="1"/>
    </xf>
    <xf numFmtId="0" fontId="35" fillId="9" borderId="66" xfId="1" applyFont="1" applyFill="1" applyBorder="1" applyAlignment="1" applyProtection="1">
      <alignment horizontal="center" vertical="center" wrapText="1"/>
      <protection hidden="1"/>
    </xf>
    <xf numFmtId="0" fontId="35" fillId="9" borderId="67" xfId="1" applyFont="1" applyFill="1" applyBorder="1" applyAlignment="1" applyProtection="1">
      <alignment horizontal="center" vertical="center" wrapText="1"/>
      <protection hidden="1"/>
    </xf>
    <xf numFmtId="49" fontId="6" fillId="0" borderId="0" xfId="1" applyNumberFormat="1" applyProtection="1">
      <alignment vertical="center"/>
      <protection locked="0"/>
    </xf>
    <xf numFmtId="0" fontId="40" fillId="6" borderId="0" xfId="1" applyFont="1" applyFill="1" applyAlignment="1" applyProtection="1">
      <alignment vertical="center"/>
      <protection hidden="1"/>
    </xf>
    <xf numFmtId="0" fontId="6" fillId="0" borderId="68" xfId="1" applyBorder="1" applyAlignment="1" applyProtection="1">
      <alignment horizontal="center" vertical="center"/>
      <protection hidden="1"/>
    </xf>
    <xf numFmtId="0" fontId="6" fillId="0" borderId="69" xfId="1" applyBorder="1" applyAlignment="1" applyProtection="1">
      <alignment horizontal="center" vertical="center"/>
      <protection hidden="1"/>
    </xf>
    <xf numFmtId="0" fontId="6" fillId="0" borderId="70" xfId="1" applyBorder="1" applyAlignment="1" applyProtection="1">
      <alignment horizontal="center" vertical="center"/>
      <protection hidden="1"/>
    </xf>
    <xf numFmtId="0" fontId="6" fillId="0" borderId="71" xfId="1" applyBorder="1" applyAlignment="1" applyProtection="1">
      <alignment horizontal="center" vertical="center"/>
      <protection hidden="1"/>
    </xf>
    <xf numFmtId="0" fontId="6" fillId="0" borderId="72" xfId="1" applyBorder="1" applyAlignment="1" applyProtection="1">
      <alignment horizontal="center" vertical="center"/>
      <protection hidden="1"/>
    </xf>
    <xf numFmtId="0" fontId="6" fillId="0" borderId="73" xfId="1" applyBorder="1" applyAlignment="1" applyProtection="1">
      <alignment horizontal="center" vertical="center"/>
      <protection hidden="1"/>
    </xf>
    <xf numFmtId="0" fontId="6" fillId="0" borderId="74" xfId="1" applyBorder="1" applyAlignment="1" applyProtection="1">
      <alignment horizontal="center" vertical="center"/>
      <protection hidden="1"/>
    </xf>
    <xf numFmtId="0" fontId="6" fillId="0" borderId="69" xfId="1" applyFill="1" applyBorder="1" applyAlignment="1" applyProtection="1">
      <alignment horizontal="center" vertical="center" shrinkToFit="1"/>
      <protection hidden="1"/>
    </xf>
    <xf numFmtId="0" fontId="6" fillId="0" borderId="75" xfId="1" applyFill="1" applyBorder="1" applyAlignment="1" applyProtection="1">
      <alignment horizontal="center" vertical="center" shrinkToFit="1"/>
      <protection hidden="1"/>
    </xf>
    <xf numFmtId="0" fontId="6" fillId="0" borderId="76" xfId="1" applyFill="1" applyBorder="1" applyAlignment="1" applyProtection="1">
      <alignment horizontal="center" vertical="center" shrinkToFit="1"/>
      <protection hidden="1"/>
    </xf>
    <xf numFmtId="0" fontId="41" fillId="10" borderId="0" xfId="1" applyFont="1" applyFill="1" applyBorder="1" applyAlignment="1" applyProtection="1">
      <alignment horizontal="center" vertical="center" wrapText="1"/>
      <protection hidden="1"/>
    </xf>
    <xf numFmtId="49" fontId="42" fillId="0" borderId="0" xfId="1" applyNumberFormat="1" applyFont="1" applyProtection="1">
      <alignment vertical="center"/>
      <protection locked="0"/>
    </xf>
    <xf numFmtId="0" fontId="6" fillId="0" borderId="77" xfId="1" applyBorder="1" applyAlignment="1" applyProtection="1">
      <alignment horizontal="center" vertical="center"/>
      <protection hidden="1"/>
    </xf>
    <xf numFmtId="0" fontId="6" fillId="0" borderId="78" xfId="1" applyBorder="1" applyAlignment="1" applyProtection="1">
      <alignment horizontal="center" vertical="center"/>
      <protection hidden="1"/>
    </xf>
    <xf numFmtId="0" fontId="6" fillId="0" borderId="79" xfId="1" applyBorder="1" applyAlignment="1" applyProtection="1">
      <alignment horizontal="center" vertical="center"/>
      <protection hidden="1"/>
    </xf>
    <xf numFmtId="0" fontId="6" fillId="0" borderId="80" xfId="1" applyBorder="1" applyAlignment="1" applyProtection="1">
      <alignment horizontal="center" vertical="center"/>
      <protection hidden="1"/>
    </xf>
    <xf numFmtId="0" fontId="6" fillId="0" borderId="81" xfId="1" applyBorder="1" applyAlignment="1" applyProtection="1">
      <alignment horizontal="center" vertical="center"/>
      <protection hidden="1"/>
    </xf>
    <xf numFmtId="0" fontId="6" fillId="0" borderId="82" xfId="1" applyBorder="1" applyAlignment="1" applyProtection="1">
      <alignment horizontal="center" vertical="center"/>
      <protection hidden="1"/>
    </xf>
    <xf numFmtId="0" fontId="6" fillId="0" borderId="83" xfId="1" applyBorder="1" applyAlignment="1" applyProtection="1">
      <alignment horizontal="center" vertical="center"/>
      <protection hidden="1"/>
    </xf>
    <xf numFmtId="0" fontId="6" fillId="0" borderId="84" xfId="1" applyFill="1" applyBorder="1" applyAlignment="1" applyProtection="1">
      <alignment horizontal="center" vertical="center"/>
      <protection hidden="1"/>
    </xf>
    <xf numFmtId="0" fontId="6" fillId="0" borderId="85" xfId="1" applyFill="1" applyBorder="1" applyAlignment="1" applyProtection="1">
      <alignment horizontal="center" vertical="center"/>
      <protection hidden="1"/>
    </xf>
    <xf numFmtId="0" fontId="6" fillId="0" borderId="86" xfId="1" applyFill="1" applyBorder="1" applyAlignment="1" applyProtection="1">
      <alignment horizontal="center" vertical="center"/>
      <protection hidden="1"/>
    </xf>
    <xf numFmtId="0" fontId="6" fillId="0" borderId="0" xfId="1" applyFont="1" applyFill="1" applyAlignment="1" applyProtection="1">
      <alignment vertical="center" shrinkToFit="1"/>
      <protection hidden="1"/>
    </xf>
    <xf numFmtId="0" fontId="6" fillId="0" borderId="0" xfId="1" applyAlignment="1" applyProtection="1">
      <alignment vertical="center" shrinkToFit="1"/>
      <protection hidden="1"/>
    </xf>
    <xf numFmtId="0" fontId="6" fillId="7" borderId="0" xfId="1" applyFill="1" applyAlignment="1" applyProtection="1">
      <alignment vertical="center" shrinkToFit="1"/>
      <protection locked="0"/>
    </xf>
    <xf numFmtId="0" fontId="38" fillId="6" borderId="12" xfId="1" applyFont="1" applyFill="1" applyBorder="1" applyAlignment="1" applyProtection="1">
      <alignment vertical="center"/>
      <protection hidden="1"/>
    </xf>
    <xf numFmtId="0" fontId="43" fillId="10" borderId="0" xfId="1" applyFont="1" applyFill="1" applyBorder="1" applyAlignment="1" applyProtection="1">
      <alignment vertical="center"/>
      <protection hidden="1"/>
    </xf>
    <xf numFmtId="0" fontId="6" fillId="0" borderId="87" xfId="1" applyFill="1" applyBorder="1" applyAlignment="1" applyProtection="1">
      <alignment vertical="center"/>
      <protection hidden="1"/>
    </xf>
    <xf numFmtId="0" fontId="6" fillId="0" borderId="1" xfId="1" applyBorder="1" applyAlignment="1" applyProtection="1">
      <alignment vertical="center"/>
      <protection hidden="1"/>
    </xf>
    <xf numFmtId="0" fontId="6" fillId="0" borderId="88" xfId="1" applyFill="1" applyBorder="1" applyAlignment="1" applyProtection="1">
      <alignment vertical="center"/>
      <protection locked="0"/>
    </xf>
    <xf numFmtId="0" fontId="6" fillId="0" borderId="89" xfId="1" applyFill="1" applyBorder="1" applyAlignment="1" applyProtection="1">
      <alignment vertical="center"/>
      <protection locked="0"/>
    </xf>
    <xf numFmtId="0" fontId="6" fillId="0" borderId="90" xfId="1" applyFill="1" applyBorder="1" applyAlignment="1" applyProtection="1">
      <alignment vertical="center"/>
      <protection locked="0"/>
    </xf>
    <xf numFmtId="0" fontId="6" fillId="0" borderId="90" xfId="1" applyFill="1" applyBorder="1" applyAlignment="1" applyProtection="1">
      <alignment horizontal="center" vertical="center" shrinkToFit="1"/>
      <protection hidden="1"/>
    </xf>
    <xf numFmtId="0" fontId="6" fillId="0" borderId="91" xfId="1" applyFill="1" applyBorder="1" applyAlignment="1" applyProtection="1">
      <alignment vertical="center" shrinkToFit="1"/>
      <protection locked="0"/>
    </xf>
    <xf numFmtId="0" fontId="6" fillId="0" borderId="92" xfId="1" applyFill="1" applyBorder="1" applyAlignment="1" applyProtection="1">
      <alignment vertical="center" shrinkToFit="1"/>
      <protection locked="0"/>
    </xf>
    <xf numFmtId="0" fontId="6" fillId="7" borderId="93" xfId="1" applyFill="1" applyBorder="1" applyAlignment="1" applyProtection="1">
      <alignment vertical="center" shrinkToFit="1"/>
      <protection locked="0" hidden="1"/>
    </xf>
    <xf numFmtId="0" fontId="6" fillId="7" borderId="94" xfId="1" applyNumberFormat="1" applyFill="1" applyBorder="1" applyAlignment="1" applyProtection="1">
      <alignment vertical="center" shrinkToFit="1"/>
      <protection locked="0" hidden="1"/>
    </xf>
    <xf numFmtId="0" fontId="6" fillId="7" borderId="95" xfId="1" applyFill="1" applyBorder="1" applyAlignment="1" applyProtection="1">
      <alignment vertical="center" shrinkToFit="1"/>
      <protection locked="0" hidden="1"/>
    </xf>
    <xf numFmtId="0" fontId="43" fillId="10" borderId="12" xfId="1" applyFont="1" applyFill="1" applyBorder="1" applyAlignment="1" applyProtection="1">
      <alignment vertical="center"/>
      <protection hidden="1"/>
    </xf>
    <xf numFmtId="0" fontId="6" fillId="8" borderId="0" xfId="1" applyFill="1" applyProtection="1">
      <alignment vertical="center"/>
      <protection hidden="1"/>
    </xf>
    <xf numFmtId="0" fontId="6" fillId="0" borderId="96" xfId="1" applyFill="1" applyBorder="1" applyAlignment="1" applyProtection="1">
      <alignment vertical="center"/>
      <protection hidden="1"/>
    </xf>
    <xf numFmtId="0" fontId="6" fillId="7" borderId="97" xfId="1" applyFill="1" applyBorder="1" applyAlignment="1" applyProtection="1">
      <alignment vertical="center" shrinkToFit="1"/>
      <protection locked="0" hidden="1"/>
    </xf>
    <xf numFmtId="0" fontId="6" fillId="7" borderId="98" xfId="1" applyNumberFormat="1" applyFill="1" applyBorder="1" applyAlignment="1" applyProtection="1">
      <alignment vertical="center" shrinkToFit="1"/>
      <protection locked="0" hidden="1"/>
    </xf>
    <xf numFmtId="0" fontId="6" fillId="7" borderId="99" xfId="1" applyFill="1" applyBorder="1" applyAlignment="1" applyProtection="1">
      <alignment vertical="center" shrinkToFit="1"/>
      <protection locked="0" hidden="1"/>
    </xf>
    <xf numFmtId="0" fontId="6" fillId="0" borderId="100" xfId="1" applyFill="1" applyBorder="1" applyAlignment="1" applyProtection="1">
      <alignment vertical="center"/>
      <protection hidden="1"/>
    </xf>
    <xf numFmtId="0" fontId="6" fillId="0" borderId="101" xfId="1" applyBorder="1" applyAlignment="1" applyProtection="1">
      <alignment vertical="center"/>
      <protection hidden="1"/>
    </xf>
    <xf numFmtId="0" fontId="6" fillId="0" borderId="32" xfId="1" applyFill="1" applyBorder="1" applyAlignment="1" applyProtection="1">
      <alignment vertical="center"/>
      <protection locked="0"/>
    </xf>
    <xf numFmtId="0" fontId="6" fillId="0" borderId="102" xfId="1" applyFill="1" applyBorder="1" applyAlignment="1" applyProtection="1">
      <alignment vertical="center"/>
      <protection locked="0"/>
    </xf>
    <xf numFmtId="0" fontId="6" fillId="0" borderId="103" xfId="1" applyFill="1" applyBorder="1" applyAlignment="1" applyProtection="1">
      <alignment vertical="center"/>
      <protection locked="0"/>
    </xf>
    <xf numFmtId="0" fontId="6" fillId="0" borderId="103" xfId="1" applyFill="1" applyBorder="1" applyAlignment="1" applyProtection="1">
      <alignment horizontal="center" vertical="center" shrinkToFit="1"/>
      <protection hidden="1"/>
    </xf>
    <xf numFmtId="0" fontId="6" fillId="0" borderId="104" xfId="1" applyFill="1" applyBorder="1" applyAlignment="1" applyProtection="1">
      <alignment vertical="center" shrinkToFit="1"/>
      <protection locked="0"/>
    </xf>
    <xf numFmtId="0" fontId="6" fillId="0" borderId="105" xfId="1" applyFill="1" applyBorder="1" applyAlignment="1" applyProtection="1">
      <alignment vertical="center" shrinkToFit="1"/>
      <protection locked="0"/>
    </xf>
    <xf numFmtId="0" fontId="6" fillId="7" borderId="106" xfId="1" applyFill="1" applyBorder="1" applyAlignment="1" applyProtection="1">
      <alignment vertical="center" shrinkToFit="1"/>
      <protection locked="0" hidden="1"/>
    </xf>
    <xf numFmtId="0" fontId="6" fillId="7" borderId="107" xfId="1" applyNumberFormat="1" applyFill="1" applyBorder="1" applyAlignment="1" applyProtection="1">
      <alignment vertical="center" shrinkToFit="1"/>
      <protection locked="0" hidden="1"/>
    </xf>
    <xf numFmtId="0" fontId="6" fillId="7" borderId="108" xfId="1" applyFill="1" applyBorder="1" applyAlignment="1" applyProtection="1">
      <alignment vertical="center" shrinkToFit="1"/>
      <protection locked="0" hidden="1"/>
    </xf>
    <xf numFmtId="0" fontId="6" fillId="0" borderId="109" xfId="1" applyFill="1" applyBorder="1" applyAlignment="1" applyProtection="1">
      <alignment vertical="center"/>
      <protection hidden="1"/>
    </xf>
    <xf numFmtId="0" fontId="6" fillId="0" borderId="110" xfId="1" applyFill="1" applyBorder="1" applyAlignment="1" applyProtection="1">
      <alignment vertical="center"/>
      <protection locked="0"/>
    </xf>
    <xf numFmtId="0" fontId="6" fillId="0" borderId="111" xfId="1" applyFill="1" applyBorder="1" applyAlignment="1" applyProtection="1">
      <alignment vertical="center"/>
      <protection locked="0"/>
    </xf>
    <xf numFmtId="0" fontId="6" fillId="0" borderId="71" xfId="1" applyFill="1" applyBorder="1" applyAlignment="1" applyProtection="1">
      <alignment vertical="center"/>
      <protection locked="0"/>
    </xf>
    <xf numFmtId="0" fontId="6" fillId="0" borderId="71" xfId="1" applyFill="1" applyBorder="1" applyAlignment="1" applyProtection="1">
      <alignment horizontal="center" vertical="center" shrinkToFit="1"/>
      <protection hidden="1"/>
    </xf>
    <xf numFmtId="0" fontId="6" fillId="0" borderId="112" xfId="1" applyFill="1" applyBorder="1" applyAlignment="1" applyProtection="1">
      <alignment vertical="center" shrinkToFit="1"/>
      <protection locked="0"/>
    </xf>
    <xf numFmtId="0" fontId="6" fillId="0" borderId="113" xfId="1" applyFill="1" applyBorder="1" applyAlignment="1" applyProtection="1">
      <alignment vertical="center" shrinkToFit="1"/>
      <protection locked="0"/>
    </xf>
    <xf numFmtId="0" fontId="6" fillId="7" borderId="112" xfId="1" applyFill="1" applyBorder="1" applyAlignment="1" applyProtection="1">
      <alignment vertical="center" shrinkToFit="1"/>
      <protection locked="0" hidden="1"/>
    </xf>
    <xf numFmtId="0" fontId="6" fillId="7" borderId="114" xfId="1" applyNumberFormat="1" applyFill="1" applyBorder="1" applyAlignment="1" applyProtection="1">
      <alignment vertical="center" shrinkToFit="1"/>
      <protection locked="0" hidden="1"/>
    </xf>
    <xf numFmtId="0" fontId="6" fillId="7" borderId="115" xfId="1" applyFill="1" applyBorder="1" applyAlignment="1" applyProtection="1">
      <alignment vertical="center" shrinkToFit="1"/>
      <protection locked="0" hidden="1"/>
    </xf>
    <xf numFmtId="0" fontId="6" fillId="0" borderId="116" xfId="1" applyFill="1" applyBorder="1" applyAlignment="1" applyProtection="1">
      <alignment vertical="center"/>
      <protection locked="0"/>
    </xf>
    <xf numFmtId="0" fontId="6" fillId="0" borderId="117" xfId="1" applyFill="1" applyBorder="1" applyAlignment="1" applyProtection="1">
      <alignment vertical="center"/>
      <protection locked="0"/>
    </xf>
    <xf numFmtId="0" fontId="6" fillId="0" borderId="118" xfId="1" applyFill="1" applyBorder="1" applyAlignment="1" applyProtection="1">
      <alignment vertical="center"/>
      <protection locked="0"/>
    </xf>
    <xf numFmtId="0" fontId="6" fillId="0" borderId="118" xfId="1" applyFill="1" applyBorder="1" applyAlignment="1" applyProtection="1">
      <alignment horizontal="center" vertical="center" shrinkToFit="1"/>
      <protection hidden="1"/>
    </xf>
    <xf numFmtId="0" fontId="6" fillId="0" borderId="119" xfId="1" applyFill="1" applyBorder="1" applyAlignment="1" applyProtection="1">
      <alignment vertical="center" shrinkToFit="1"/>
      <protection locked="0"/>
    </xf>
    <xf numFmtId="0" fontId="6" fillId="0" borderId="120" xfId="1" applyFill="1" applyBorder="1" applyAlignment="1" applyProtection="1">
      <alignment vertical="center" shrinkToFit="1"/>
      <protection locked="0"/>
    </xf>
    <xf numFmtId="0" fontId="6" fillId="7" borderId="121" xfId="1" applyFill="1" applyBorder="1" applyAlignment="1" applyProtection="1">
      <alignment vertical="center" shrinkToFit="1"/>
      <protection locked="0" hidden="1"/>
    </xf>
    <xf numFmtId="0" fontId="6" fillId="7" borderId="122" xfId="1" applyNumberFormat="1" applyFill="1" applyBorder="1" applyAlignment="1" applyProtection="1">
      <alignment vertical="center" shrinkToFit="1"/>
      <protection locked="0" hidden="1"/>
    </xf>
    <xf numFmtId="0" fontId="6" fillId="7" borderId="123" xfId="1" applyFill="1" applyBorder="1" applyAlignment="1" applyProtection="1">
      <alignment vertical="center" shrinkToFit="1"/>
      <protection locked="0" hidden="1"/>
    </xf>
    <xf numFmtId="0" fontId="6" fillId="0" borderId="124" xfId="1" applyFill="1" applyBorder="1" applyAlignment="1" applyProtection="1">
      <alignment vertical="center" shrinkToFit="1"/>
      <protection locked="0"/>
    </xf>
    <xf numFmtId="0" fontId="6" fillId="0" borderId="125" xfId="1" applyFill="1" applyBorder="1" applyAlignment="1" applyProtection="1">
      <alignment vertical="center"/>
      <protection hidden="1"/>
    </xf>
    <xf numFmtId="0" fontId="6" fillId="0" borderId="126" xfId="1" applyFill="1" applyBorder="1" applyAlignment="1" applyProtection="1">
      <alignment vertical="center"/>
      <protection locked="0"/>
    </xf>
    <xf numFmtId="0" fontId="6" fillId="0" borderId="127" xfId="1" applyFill="1" applyBorder="1" applyAlignment="1" applyProtection="1">
      <alignment vertical="center"/>
      <protection locked="0"/>
    </xf>
    <xf numFmtId="0" fontId="6" fillId="0" borderId="128" xfId="1" applyFill="1" applyBorder="1" applyAlignment="1" applyProtection="1">
      <alignment vertical="center"/>
      <protection locked="0"/>
    </xf>
    <xf numFmtId="0" fontId="6" fillId="0" borderId="128" xfId="1" applyFill="1" applyBorder="1" applyAlignment="1" applyProtection="1">
      <alignment horizontal="center" vertical="center" shrinkToFit="1"/>
      <protection hidden="1"/>
    </xf>
    <xf numFmtId="0" fontId="6" fillId="0" borderId="121" xfId="1" applyFill="1" applyBorder="1" applyAlignment="1" applyProtection="1">
      <alignment vertical="center" shrinkToFit="1"/>
      <protection locked="0"/>
    </xf>
    <xf numFmtId="0" fontId="6" fillId="0" borderId="123" xfId="1" applyFill="1" applyBorder="1" applyAlignment="1" applyProtection="1">
      <alignment vertical="center" shrinkToFit="1"/>
      <protection locked="0"/>
    </xf>
    <xf numFmtId="0" fontId="6" fillId="0" borderId="110" xfId="1" applyBorder="1" applyAlignment="1" applyProtection="1">
      <alignment vertical="center"/>
      <protection hidden="1"/>
    </xf>
    <xf numFmtId="0" fontId="6" fillId="0" borderId="88" xfId="1" applyBorder="1" applyAlignment="1" applyProtection="1">
      <alignment vertical="center"/>
      <protection hidden="1"/>
    </xf>
    <xf numFmtId="0" fontId="6" fillId="0" borderId="116" xfId="1" applyBorder="1" applyAlignment="1" applyProtection="1">
      <alignment vertical="center"/>
      <protection hidden="1"/>
    </xf>
    <xf numFmtId="0" fontId="6" fillId="0" borderId="129" xfId="1" applyFill="1" applyBorder="1" applyAlignment="1" applyProtection="1">
      <alignment vertical="center" shrinkToFit="1"/>
      <protection locked="0"/>
    </xf>
    <xf numFmtId="0" fontId="6" fillId="0" borderId="115" xfId="1" applyFill="1" applyBorder="1" applyAlignment="1" applyProtection="1">
      <alignment vertical="center" shrinkToFit="1"/>
      <protection locked="0"/>
    </xf>
    <xf numFmtId="0" fontId="6" fillId="0" borderId="130" xfId="1" applyFill="1" applyBorder="1" applyAlignment="1" applyProtection="1">
      <alignment vertical="center" shrinkToFit="1"/>
      <protection locked="0"/>
    </xf>
    <xf numFmtId="0" fontId="12" fillId="0" borderId="0" xfId="1" applyFont="1" applyFill="1" applyBorder="1" applyAlignment="1" applyProtection="1">
      <alignment horizontal="left" vertical="center"/>
      <protection locked="0"/>
    </xf>
    <xf numFmtId="0" fontId="16" fillId="2" borderId="0" xfId="1" applyFont="1" applyFill="1" applyBorder="1" applyAlignment="1" applyProtection="1">
      <alignment vertical="center" shrinkToFit="1"/>
      <protection hidden="1"/>
    </xf>
    <xf numFmtId="0" fontId="6" fillId="2" borderId="0" xfId="1" applyFill="1" applyBorder="1" applyAlignment="1" applyProtection="1">
      <alignment vertical="center" shrinkToFit="1"/>
      <protection hidden="1"/>
    </xf>
    <xf numFmtId="0" fontId="6" fillId="10" borderId="131" xfId="1" applyFill="1" applyBorder="1" applyAlignment="1" applyProtection="1">
      <alignment vertical="center"/>
      <protection hidden="1"/>
    </xf>
    <xf numFmtId="0" fontId="6" fillId="10" borderId="5" xfId="1" applyFill="1" applyBorder="1" applyAlignment="1" applyProtection="1">
      <alignment vertical="center"/>
      <protection hidden="1"/>
    </xf>
    <xf numFmtId="0" fontId="22" fillId="10" borderId="5" xfId="1" applyFont="1" applyFill="1" applyBorder="1" applyAlignment="1" applyProtection="1">
      <alignment vertical="center"/>
      <protection hidden="1"/>
    </xf>
    <xf numFmtId="0" fontId="23" fillId="10" borderId="5" xfId="1" applyFont="1" applyFill="1" applyBorder="1" applyAlignment="1" applyProtection="1">
      <alignment vertical="center"/>
      <protection hidden="1"/>
    </xf>
    <xf numFmtId="0" fontId="6" fillId="10" borderId="132" xfId="1" applyFill="1" applyBorder="1" applyAlignment="1" applyProtection="1">
      <alignment vertical="center"/>
      <protection hidden="1"/>
    </xf>
    <xf numFmtId="0" fontId="6" fillId="0" borderId="0" xfId="1" applyAlignment="1" applyProtection="1">
      <alignment vertical="center" shrinkToFit="1"/>
      <protection locked="0"/>
    </xf>
    <xf numFmtId="0" fontId="6" fillId="11" borderId="6" xfId="1" applyFill="1" applyBorder="1" applyAlignment="1" applyProtection="1">
      <alignment vertical="center"/>
      <protection hidden="1"/>
    </xf>
    <xf numFmtId="0" fontId="6" fillId="11" borderId="0" xfId="1" applyFill="1" applyBorder="1" applyAlignment="1" applyProtection="1">
      <alignment vertical="center"/>
      <protection hidden="1"/>
    </xf>
    <xf numFmtId="0" fontId="22" fillId="11" borderId="0" xfId="1" applyFont="1" applyFill="1" applyBorder="1" applyAlignment="1" applyProtection="1">
      <alignment vertical="center"/>
      <protection hidden="1"/>
    </xf>
    <xf numFmtId="0" fontId="23" fillId="11" borderId="0" xfId="1" applyFont="1" applyFill="1" applyBorder="1" applyAlignment="1" applyProtection="1">
      <alignment vertical="center"/>
      <protection hidden="1"/>
    </xf>
    <xf numFmtId="0" fontId="6" fillId="11" borderId="12" xfId="1" applyFill="1" applyBorder="1" applyAlignment="1" applyProtection="1">
      <alignment vertical="center"/>
      <protection hidden="1"/>
    </xf>
    <xf numFmtId="0" fontId="6" fillId="11" borderId="11" xfId="1" applyFill="1" applyBorder="1" applyAlignment="1" applyProtection="1">
      <alignment vertical="center"/>
      <protection hidden="1"/>
    </xf>
    <xf numFmtId="0" fontId="45" fillId="0" borderId="6" xfId="1" applyFont="1" applyFill="1" applyBorder="1" applyAlignment="1" applyProtection="1">
      <alignment horizontal="center" vertical="center"/>
      <protection hidden="1"/>
    </xf>
    <xf numFmtId="0" fontId="45" fillId="0" borderId="8" xfId="1" applyFont="1" applyFill="1" applyBorder="1" applyAlignment="1" applyProtection="1">
      <alignment horizontal="center" vertical="center"/>
      <protection hidden="1"/>
    </xf>
    <xf numFmtId="0" fontId="45" fillId="0" borderId="7" xfId="1" applyFont="1" applyFill="1" applyBorder="1" applyAlignment="1" applyProtection="1">
      <alignment horizontal="center" vertical="center"/>
      <protection hidden="1"/>
    </xf>
    <xf numFmtId="0" fontId="45" fillId="0" borderId="131" xfId="1" applyFont="1" applyFill="1" applyBorder="1" applyAlignment="1" applyProtection="1">
      <alignment horizontal="center" vertical="center"/>
      <protection hidden="1"/>
    </xf>
    <xf numFmtId="0" fontId="45" fillId="0" borderId="5" xfId="1" applyFont="1" applyFill="1" applyBorder="1" applyAlignment="1" applyProtection="1">
      <alignment horizontal="center" vertical="center"/>
      <protection hidden="1"/>
    </xf>
    <xf numFmtId="0" fontId="45" fillId="0" borderId="132" xfId="1" applyFont="1" applyFill="1" applyBorder="1" applyAlignment="1" applyProtection="1">
      <alignment horizontal="center" vertical="center"/>
      <protection hidden="1"/>
    </xf>
    <xf numFmtId="0" fontId="6" fillId="11" borderId="11" xfId="1" applyFont="1" applyFill="1" applyBorder="1" applyAlignment="1" applyProtection="1">
      <alignment vertical="center"/>
      <protection hidden="1"/>
    </xf>
    <xf numFmtId="0" fontId="28" fillId="11" borderId="0" xfId="1" applyFont="1" applyFill="1" applyBorder="1" applyAlignment="1" applyProtection="1">
      <alignment vertical="center"/>
      <protection hidden="1"/>
    </xf>
    <xf numFmtId="0" fontId="18" fillId="11" borderId="0" xfId="1" applyFont="1" applyFill="1" applyBorder="1" applyAlignment="1" applyProtection="1">
      <alignment vertical="center"/>
      <protection hidden="1"/>
    </xf>
    <xf numFmtId="0" fontId="6" fillId="11" borderId="0" xfId="1" applyFont="1" applyFill="1" applyBorder="1" applyAlignment="1" applyProtection="1">
      <alignment vertical="center"/>
      <protection hidden="1"/>
    </xf>
    <xf numFmtId="0" fontId="6" fillId="0" borderId="133" xfId="1" applyBorder="1" applyAlignment="1" applyProtection="1">
      <alignment horizontal="center" vertical="center"/>
      <protection hidden="1"/>
    </xf>
    <xf numFmtId="0" fontId="6" fillId="0" borderId="76" xfId="1" applyBorder="1" applyAlignment="1" applyProtection="1">
      <alignment horizontal="center" vertical="center"/>
      <protection hidden="1"/>
    </xf>
    <xf numFmtId="0" fontId="41" fillId="11" borderId="0" xfId="1" applyFont="1" applyFill="1" applyBorder="1" applyAlignment="1" applyProtection="1">
      <alignment horizontal="center" vertical="center" wrapText="1"/>
      <protection hidden="1"/>
    </xf>
    <xf numFmtId="0" fontId="6" fillId="0" borderId="134" xfId="1" applyBorder="1" applyAlignment="1" applyProtection="1">
      <alignment horizontal="center" vertical="center"/>
      <protection hidden="1"/>
    </xf>
    <xf numFmtId="0" fontId="6" fillId="0" borderId="86" xfId="1" applyBorder="1" applyAlignment="1" applyProtection="1">
      <alignment horizontal="center" vertical="center"/>
      <protection hidden="1"/>
    </xf>
    <xf numFmtId="0" fontId="46" fillId="11" borderId="0" xfId="1" applyFont="1" applyFill="1" applyBorder="1" applyAlignment="1" applyProtection="1">
      <alignment vertical="center"/>
      <protection hidden="1"/>
    </xf>
    <xf numFmtId="0" fontId="46" fillId="11" borderId="12" xfId="1" applyFont="1" applyFill="1" applyBorder="1" applyAlignment="1" applyProtection="1">
      <alignment vertical="center"/>
      <protection hidden="1"/>
    </xf>
    <xf numFmtId="0" fontId="6" fillId="0" borderId="117" xfId="1" applyFont="1" applyFill="1" applyBorder="1" applyAlignment="1" applyProtection="1">
      <alignment vertical="center"/>
      <protection locked="0"/>
    </xf>
    <xf numFmtId="0" fontId="6" fillId="0" borderId="1" xfId="1" applyFont="1" applyBorder="1" applyAlignment="1" applyProtection="1">
      <alignment vertical="center"/>
      <protection hidden="1"/>
    </xf>
    <xf numFmtId="0" fontId="6" fillId="0" borderId="88" xfId="1" applyFont="1" applyFill="1" applyBorder="1" applyAlignment="1" applyProtection="1">
      <alignment vertical="center"/>
      <protection locked="0"/>
    </xf>
    <xf numFmtId="0" fontId="6" fillId="0" borderId="89" xfId="1" applyFont="1" applyFill="1" applyBorder="1" applyAlignment="1" applyProtection="1">
      <alignment vertical="center"/>
      <protection locked="0"/>
    </xf>
    <xf numFmtId="0" fontId="6" fillId="0" borderId="90" xfId="1" applyFont="1" applyFill="1" applyBorder="1" applyAlignment="1" applyProtection="1">
      <alignment vertical="center"/>
      <protection locked="0"/>
    </xf>
    <xf numFmtId="0" fontId="6" fillId="0" borderId="90" xfId="1" applyFont="1" applyFill="1" applyBorder="1" applyAlignment="1" applyProtection="1">
      <alignment horizontal="center" vertical="center" shrinkToFit="1"/>
      <protection hidden="1"/>
    </xf>
    <xf numFmtId="0" fontId="6" fillId="0" borderId="91" xfId="1" applyFont="1" applyFill="1" applyBorder="1" applyAlignment="1" applyProtection="1">
      <alignment vertical="center" shrinkToFit="1"/>
      <protection locked="0"/>
    </xf>
    <xf numFmtId="0" fontId="6" fillId="0" borderId="124" xfId="1" applyFont="1" applyFill="1" applyBorder="1" applyAlignment="1" applyProtection="1">
      <alignment vertical="center" shrinkToFit="1"/>
      <protection locked="0"/>
    </xf>
    <xf numFmtId="0" fontId="6" fillId="0" borderId="0" xfId="1" applyAlignment="1" applyProtection="1">
      <alignment vertical="center"/>
      <protection locked="0" hidden="1"/>
    </xf>
    <xf numFmtId="0" fontId="12" fillId="0" borderId="0" xfId="1" applyFont="1" applyFill="1" applyBorder="1" applyAlignment="1" applyProtection="1">
      <alignment horizontal="left" vertical="center" wrapText="1"/>
      <protection locked="0"/>
    </xf>
    <xf numFmtId="0" fontId="6" fillId="0" borderId="17" xfId="1" applyFill="1" applyBorder="1" applyAlignment="1" applyProtection="1">
      <alignment vertical="center" shrinkToFit="1"/>
      <protection hidden="1"/>
    </xf>
    <xf numFmtId="0" fontId="6" fillId="0" borderId="18" xfId="1" applyFill="1" applyBorder="1" applyAlignment="1" applyProtection="1">
      <alignment vertical="center" shrinkToFit="1"/>
      <protection hidden="1"/>
    </xf>
    <xf numFmtId="0" fontId="12" fillId="0" borderId="0" xfId="1" applyFont="1" applyFill="1" applyAlignment="1" applyProtection="1">
      <alignment vertical="center"/>
      <protection locked="0"/>
    </xf>
    <xf numFmtId="0" fontId="6" fillId="11" borderId="131" xfId="1" applyFont="1" applyFill="1" applyBorder="1" applyAlignment="1" applyProtection="1">
      <alignment vertical="center"/>
      <protection hidden="1"/>
    </xf>
    <xf numFmtId="0" fontId="6" fillId="11" borderId="5" xfId="1" applyFont="1" applyFill="1" applyBorder="1" applyAlignment="1" applyProtection="1">
      <alignment vertical="center"/>
      <protection hidden="1"/>
    </xf>
    <xf numFmtId="0" fontId="6" fillId="11" borderId="5" xfId="1" applyFill="1" applyBorder="1" applyAlignment="1" applyProtection="1">
      <alignment vertical="center"/>
      <protection hidden="1"/>
    </xf>
    <xf numFmtId="0" fontId="6" fillId="11" borderId="132" xfId="1" applyFill="1" applyBorder="1" applyAlignment="1" applyProtection="1">
      <alignment vertical="center"/>
      <protection hidden="1"/>
    </xf>
    <xf numFmtId="0" fontId="41" fillId="6" borderId="0" xfId="1" applyFont="1" applyFill="1" applyAlignment="1" applyProtection="1">
      <alignment vertical="center"/>
      <protection hidden="1"/>
    </xf>
    <xf numFmtId="0" fontId="6" fillId="2" borderId="0" xfId="1" applyFill="1" applyAlignment="1" applyProtection="1">
      <alignment vertical="center"/>
      <protection hidden="1"/>
    </xf>
    <xf numFmtId="0" fontId="12" fillId="0" borderId="0" xfId="1" applyFont="1" applyFill="1" applyBorder="1" applyAlignment="1" applyProtection="1">
      <alignment horizontal="left" vertical="center" wrapText="1" shrinkToFit="1"/>
      <protection locked="0"/>
    </xf>
    <xf numFmtId="0" fontId="41" fillId="2" borderId="0" xfId="1" applyFont="1" applyFill="1" applyAlignment="1" applyProtection="1">
      <alignment vertical="center"/>
      <protection hidden="1"/>
    </xf>
    <xf numFmtId="0" fontId="12" fillId="0" borderId="0" xfId="1" applyFont="1" applyFill="1" applyAlignment="1" applyProtection="1">
      <alignment horizontal="left" vertical="center"/>
      <protection locked="0"/>
    </xf>
    <xf numFmtId="0" fontId="41" fillId="0" borderId="0" xfId="1" applyFont="1" applyAlignment="1" applyProtection="1">
      <alignment vertical="center"/>
      <protection hidden="1"/>
    </xf>
    <xf numFmtId="0" fontId="6" fillId="0" borderId="18" xfId="1" applyBorder="1" applyAlignment="1" applyProtection="1">
      <alignment vertical="center" shrinkToFit="1"/>
      <protection hidden="1"/>
    </xf>
    <xf numFmtId="0" fontId="16" fillId="0" borderId="0" xfId="1" applyFont="1" applyFill="1" applyAlignment="1" applyProtection="1">
      <alignment vertical="center"/>
      <protection locked="0"/>
    </xf>
    <xf numFmtId="0" fontId="6" fillId="0" borderId="0" xfId="1" applyFont="1" applyFill="1" applyBorder="1" applyAlignment="1" applyProtection="1">
      <alignment vertical="center" shrinkToFit="1"/>
      <protection hidden="1"/>
    </xf>
    <xf numFmtId="0" fontId="17" fillId="0" borderId="0" xfId="1" applyFont="1" applyFill="1" applyAlignment="1" applyProtection="1">
      <alignment vertical="center"/>
      <protection locked="0"/>
    </xf>
    <xf numFmtId="0" fontId="6" fillId="0" borderId="135" xfId="1" applyBorder="1" applyAlignment="1" applyProtection="1">
      <alignment vertical="center" shrinkToFit="1"/>
      <protection hidden="1"/>
    </xf>
    <xf numFmtId="0" fontId="6" fillId="0" borderId="136" xfId="1" applyFill="1" applyBorder="1" applyAlignment="1" applyProtection="1">
      <alignment vertical="center" shrinkToFit="1"/>
      <protection hidden="1"/>
    </xf>
    <xf numFmtId="0" fontId="6" fillId="0" borderId="137" xfId="1" applyBorder="1" applyAlignment="1" applyProtection="1">
      <alignment vertical="center" shrinkToFit="1"/>
      <protection hidden="1"/>
    </xf>
    <xf numFmtId="0" fontId="6" fillId="0" borderId="138" xfId="1" applyFill="1" applyBorder="1" applyAlignment="1" applyProtection="1">
      <alignment vertical="center" shrinkToFit="1"/>
      <protection hidden="1"/>
    </xf>
    <xf numFmtId="0" fontId="17" fillId="0" borderId="0" xfId="1" applyFont="1" applyFill="1" applyAlignment="1" applyProtection="1">
      <alignment vertical="center"/>
      <protection locked="0" hidden="1"/>
    </xf>
    <xf numFmtId="0" fontId="6" fillId="0" borderId="139" xfId="1" applyBorder="1" applyAlignment="1" applyProtection="1">
      <alignment vertical="center" shrinkToFit="1"/>
      <protection hidden="1"/>
    </xf>
    <xf numFmtId="0" fontId="6" fillId="0" borderId="140" xfId="1" applyFill="1" applyBorder="1" applyAlignment="1" applyProtection="1">
      <alignment vertical="center" shrinkToFit="1"/>
      <protection hidden="1"/>
    </xf>
    <xf numFmtId="0" fontId="12" fillId="0" borderId="0" xfId="1" applyFont="1" applyBorder="1" applyAlignment="1" applyProtection="1">
      <alignment vertical="center"/>
      <protection hidden="1"/>
    </xf>
    <xf numFmtId="0" fontId="6" fillId="2" borderId="0" xfId="1" applyFill="1" applyAlignment="1" applyProtection="1">
      <alignment vertical="center" shrinkToFit="1"/>
      <protection hidden="1"/>
    </xf>
    <xf numFmtId="0" fontId="6" fillId="0" borderId="0" xfId="1" applyFont="1" applyFill="1" applyBorder="1" applyAlignment="1" applyProtection="1">
      <alignment vertical="center"/>
      <protection locked="0" hidden="1"/>
    </xf>
    <xf numFmtId="0" fontId="12" fillId="0" borderId="0" xfId="1" applyFont="1" applyBorder="1" applyAlignment="1" applyProtection="1">
      <alignment vertical="center" shrinkToFit="1"/>
      <protection hidden="1"/>
    </xf>
    <xf numFmtId="0" fontId="47" fillId="3" borderId="0" xfId="1" applyFont="1" applyFill="1">
      <alignment vertical="center"/>
    </xf>
    <xf numFmtId="0" fontId="50" fillId="3" borderId="0" xfId="1" applyFont="1" applyFill="1">
      <alignment vertical="center"/>
    </xf>
    <xf numFmtId="0" fontId="6" fillId="3" borderId="0" xfId="1" applyFill="1">
      <alignment vertical="center"/>
    </xf>
    <xf numFmtId="0" fontId="6" fillId="0" borderId="0" xfId="1" applyFont="1" applyAlignment="1">
      <alignment vertical="center"/>
    </xf>
    <xf numFmtId="0" fontId="6" fillId="0" borderId="0" xfId="1" applyFont="1" applyBorder="1" applyAlignment="1">
      <alignment horizontal="right" vertical="center"/>
    </xf>
    <xf numFmtId="0" fontId="6" fillId="0" borderId="0" xfId="1" applyFill="1" applyBorder="1">
      <alignment vertical="center"/>
    </xf>
    <xf numFmtId="0" fontId="13" fillId="0" borderId="0" xfId="1" applyFont="1" applyBorder="1" applyAlignment="1" applyProtection="1">
      <alignment horizontal="center" vertical="center"/>
      <protection hidden="1"/>
    </xf>
    <xf numFmtId="0" fontId="13" fillId="0" borderId="0" xfId="1" applyFont="1" applyBorder="1" applyAlignment="1" applyProtection="1">
      <alignment horizontal="center" vertical="center"/>
      <protection hidden="1"/>
    </xf>
    <xf numFmtId="0" fontId="6" fillId="0" borderId="0" xfId="1" applyAlignment="1" applyProtection="1">
      <alignment vertical="top"/>
      <protection hidden="1"/>
    </xf>
    <xf numFmtId="0" fontId="6" fillId="0" borderId="141" xfId="1" applyFont="1" applyBorder="1" applyAlignment="1">
      <alignment horizontal="center" vertical="center"/>
    </xf>
    <xf numFmtId="0" fontId="6" fillId="0" borderId="142" xfId="1" applyFont="1" applyBorder="1" applyAlignment="1">
      <alignment horizontal="center" vertical="center"/>
    </xf>
    <xf numFmtId="0" fontId="6" fillId="0" borderId="143" xfId="1" applyFont="1" applyBorder="1" applyAlignment="1">
      <alignment horizontal="center" vertical="center"/>
    </xf>
    <xf numFmtId="0" fontId="6" fillId="0" borderId="143" xfId="1" applyFont="1" applyBorder="1" applyAlignment="1">
      <alignment horizontal="center" vertical="center"/>
    </xf>
    <xf numFmtId="0" fontId="6" fillId="0" borderId="144" xfId="1" applyFont="1" applyBorder="1" applyAlignment="1">
      <alignment horizontal="center" vertical="center"/>
    </xf>
    <xf numFmtId="0" fontId="6" fillId="0" borderId="145" xfId="1" applyFont="1" applyBorder="1" applyAlignment="1">
      <alignment horizontal="center" vertical="center"/>
    </xf>
    <xf numFmtId="0" fontId="6" fillId="0" borderId="0" xfId="1" applyFont="1" applyBorder="1" applyAlignment="1">
      <alignment horizontal="center" vertical="center"/>
    </xf>
    <xf numFmtId="0" fontId="25" fillId="0" borderId="146" xfId="1" applyFont="1" applyBorder="1" applyAlignment="1" applyProtection="1">
      <alignment horizontal="center" vertical="center"/>
      <protection locked="0"/>
    </xf>
    <xf numFmtId="0" fontId="25" fillId="0" borderId="147" xfId="1" applyFont="1" applyBorder="1" applyAlignment="1" applyProtection="1">
      <alignment horizontal="center" vertical="center"/>
      <protection locked="0"/>
    </xf>
    <xf numFmtId="0" fontId="25" fillId="0" borderId="148" xfId="1" applyFont="1" applyBorder="1" applyAlignment="1" applyProtection="1">
      <alignment horizontal="center" vertical="center"/>
      <protection locked="0"/>
    </xf>
    <xf numFmtId="0" fontId="25" fillId="0" borderId="148" xfId="1" applyFont="1" applyBorder="1" applyAlignment="1" applyProtection="1">
      <alignment horizontal="center" vertical="center"/>
      <protection hidden="1"/>
    </xf>
    <xf numFmtId="0" fontId="25" fillId="0" borderId="149" xfId="1" applyFont="1" applyBorder="1" applyAlignment="1" applyProtection="1">
      <alignment horizontal="center" vertical="center"/>
      <protection hidden="1"/>
    </xf>
    <xf numFmtId="0" fontId="25" fillId="0" borderId="150" xfId="1" applyFont="1" applyBorder="1" applyAlignment="1">
      <alignment vertical="center"/>
    </xf>
    <xf numFmtId="0" fontId="25" fillId="0" borderId="0" xfId="1" applyFont="1" applyBorder="1" applyAlignment="1">
      <alignment vertical="center"/>
    </xf>
    <xf numFmtId="0" fontId="6" fillId="0" borderId="0" xfId="1" applyFont="1" applyBorder="1" applyAlignment="1">
      <alignment vertical="center"/>
    </xf>
    <xf numFmtId="0" fontId="6" fillId="0" borderId="0" xfId="1" applyFont="1" applyBorder="1" applyAlignment="1" applyProtection="1">
      <alignment horizontal="center" vertical="center"/>
      <protection hidden="1"/>
    </xf>
    <xf numFmtId="0" fontId="6" fillId="0" borderId="151" xfId="1" applyFont="1" applyBorder="1" applyAlignment="1">
      <alignment horizontal="center" vertical="center"/>
    </xf>
    <xf numFmtId="0" fontId="6" fillId="0" borderId="152" xfId="1" applyFont="1" applyBorder="1" applyAlignment="1">
      <alignment horizontal="center" vertical="center"/>
    </xf>
    <xf numFmtId="0" fontId="6" fillId="0" borderId="153" xfId="1" applyFont="1" applyBorder="1" applyAlignment="1">
      <alignment horizontal="center" vertical="center"/>
    </xf>
    <xf numFmtId="0" fontId="25" fillId="0" borderId="151" xfId="1" applyFont="1" applyBorder="1" applyAlignment="1">
      <alignment horizontal="center" vertical="center"/>
    </xf>
    <xf numFmtId="0" fontId="25" fillId="0" borderId="152" xfId="1" applyFont="1" applyBorder="1" applyAlignment="1">
      <alignment horizontal="center" vertical="center"/>
    </xf>
    <xf numFmtId="0" fontId="6" fillId="12" borderId="0" xfId="1" applyFill="1" applyProtection="1">
      <alignment vertical="center"/>
      <protection hidden="1"/>
    </xf>
    <xf numFmtId="0" fontId="6" fillId="12" borderId="0" xfId="1" applyFill="1" applyBorder="1" applyProtection="1">
      <alignment vertical="center"/>
      <protection hidden="1"/>
    </xf>
    <xf numFmtId="0" fontId="6" fillId="12" borderId="0" xfId="1" applyFill="1">
      <alignment vertical="center"/>
    </xf>
    <xf numFmtId="0" fontId="6" fillId="0" borderId="141" xfId="1" applyFont="1" applyBorder="1" applyAlignment="1">
      <alignment vertical="center"/>
    </xf>
    <xf numFmtId="0" fontId="25" fillId="0" borderId="154" xfId="1" applyFont="1" applyBorder="1" applyAlignment="1">
      <alignment horizontal="centerContinuous" vertical="center"/>
    </xf>
    <xf numFmtId="0" fontId="25" fillId="0" borderId="144" xfId="1" applyFont="1" applyBorder="1" applyAlignment="1">
      <alignment horizontal="centerContinuous" vertical="center"/>
    </xf>
    <xf numFmtId="0" fontId="25" fillId="0" borderId="155" xfId="1" applyFont="1" applyBorder="1" applyAlignment="1">
      <alignment horizontal="centerContinuous" vertical="center"/>
    </xf>
    <xf numFmtId="0" fontId="25" fillId="0" borderId="156" xfId="1" applyFont="1" applyBorder="1" applyAlignment="1">
      <alignment horizontal="centerContinuous" vertical="center"/>
    </xf>
    <xf numFmtId="0" fontId="25" fillId="0" borderId="157" xfId="1" applyFont="1" applyBorder="1" applyAlignment="1">
      <alignment horizontal="centerContinuous" vertical="center"/>
    </xf>
    <xf numFmtId="0" fontId="25" fillId="0" borderId="0" xfId="1" applyFont="1" applyBorder="1" applyAlignment="1">
      <alignment horizontal="center" vertical="center"/>
    </xf>
    <xf numFmtId="0" fontId="6" fillId="12" borderId="0" xfId="1" applyFont="1" applyFill="1" applyBorder="1" applyAlignment="1" applyProtection="1">
      <alignment horizontal="center" vertical="center"/>
      <protection hidden="1"/>
    </xf>
    <xf numFmtId="0" fontId="6" fillId="12" borderId="0" xfId="1" applyFill="1" applyBorder="1" applyAlignment="1" applyProtection="1">
      <alignment vertical="center" shrinkToFit="1"/>
      <protection hidden="1"/>
    </xf>
    <xf numFmtId="0" fontId="6" fillId="12" borderId="0" xfId="1" applyFill="1" applyAlignment="1">
      <alignment vertical="center" shrinkToFit="1"/>
    </xf>
    <xf numFmtId="0" fontId="41" fillId="0" borderId="158" xfId="1" applyFont="1" applyBorder="1" applyAlignment="1">
      <alignment horizontal="center" vertical="center" wrapText="1"/>
    </xf>
    <xf numFmtId="0" fontId="6" fillId="0" borderId="159" xfId="1" applyFont="1" applyBorder="1" applyAlignment="1">
      <alignment horizontal="center" vertical="center"/>
    </xf>
    <xf numFmtId="0" fontId="6" fillId="0" borderId="160" xfId="1" applyFont="1" applyBorder="1" applyAlignment="1">
      <alignment horizontal="center" vertical="center"/>
    </xf>
    <xf numFmtId="0" fontId="6" fillId="0" borderId="161" xfId="1" applyFont="1" applyBorder="1" applyAlignment="1">
      <alignment horizontal="center" vertical="center"/>
    </xf>
    <xf numFmtId="0" fontId="6" fillId="0" borderId="160" xfId="1" applyFont="1" applyBorder="1" applyAlignment="1">
      <alignment horizontal="center" vertical="center"/>
    </xf>
    <xf numFmtId="0" fontId="41" fillId="0" borderId="160" xfId="1" applyFont="1" applyBorder="1" applyAlignment="1">
      <alignment horizontal="center" vertical="center" wrapText="1"/>
    </xf>
    <xf numFmtId="0" fontId="41" fillId="0" borderId="162" xfId="1" applyFont="1" applyBorder="1" applyAlignment="1">
      <alignment horizontal="center" vertical="center"/>
    </xf>
    <xf numFmtId="0" fontId="6" fillId="0" borderId="163" xfId="1" applyFont="1" applyBorder="1" applyAlignment="1">
      <alignment horizontal="center" vertical="center"/>
    </xf>
    <xf numFmtId="0" fontId="41" fillId="0" borderId="164" xfId="1" applyFont="1" applyBorder="1" applyAlignment="1">
      <alignment horizontal="center" vertical="center" wrapText="1"/>
    </xf>
    <xf numFmtId="0" fontId="41" fillId="0" borderId="0" xfId="1" applyFont="1" applyBorder="1" applyAlignment="1">
      <alignment horizontal="center" vertical="center" wrapText="1"/>
    </xf>
    <xf numFmtId="0" fontId="6" fillId="7" borderId="0" xfId="1" applyFill="1">
      <alignment vertical="center"/>
    </xf>
    <xf numFmtId="0" fontId="41" fillId="0" borderId="165" xfId="1" applyFont="1" applyBorder="1" applyAlignment="1">
      <alignment horizontal="center" vertical="center" wrapText="1"/>
    </xf>
    <xf numFmtId="0" fontId="7" fillId="0" borderId="166" xfId="1" applyFont="1" applyFill="1" applyBorder="1" applyAlignment="1" applyProtection="1">
      <alignment horizontal="center" vertical="center" shrinkToFit="1"/>
      <protection locked="0"/>
    </xf>
    <xf numFmtId="0" fontId="7" fillId="0" borderId="167" xfId="1" applyFont="1" applyFill="1" applyBorder="1" applyAlignment="1" applyProtection="1">
      <alignment horizontal="center" vertical="center"/>
      <protection hidden="1"/>
    </xf>
    <xf numFmtId="0" fontId="7" fillId="0" borderId="168" xfId="1" applyFont="1" applyFill="1" applyBorder="1" applyAlignment="1" applyProtection="1">
      <alignment horizontal="center" vertical="center"/>
      <protection hidden="1"/>
    </xf>
    <xf numFmtId="0" fontId="7" fillId="0" borderId="167" xfId="1" applyFont="1" applyFill="1" applyBorder="1" applyAlignment="1" applyProtection="1">
      <alignment horizontal="center" vertical="center"/>
      <protection hidden="1"/>
    </xf>
    <xf numFmtId="0" fontId="14" fillId="0" borderId="167" xfId="1" applyFont="1" applyBorder="1" applyAlignment="1" applyProtection="1">
      <alignment horizontal="center" vertical="center"/>
      <protection hidden="1"/>
    </xf>
    <xf numFmtId="0" fontId="7" fillId="0" borderId="169" xfId="1" applyFont="1" applyFill="1" applyBorder="1" applyAlignment="1" applyProtection="1">
      <alignment horizontal="center" vertical="center" shrinkToFit="1"/>
      <protection locked="0"/>
    </xf>
    <xf numFmtId="0" fontId="7" fillId="0" borderId="168" xfId="1" applyFont="1" applyFill="1" applyBorder="1" applyAlignment="1" applyProtection="1">
      <alignment horizontal="center" vertical="center" shrinkToFit="1"/>
      <protection locked="0"/>
    </xf>
    <xf numFmtId="0" fontId="14" fillId="0" borderId="170" xfId="1" applyFont="1" applyBorder="1" applyAlignment="1" applyProtection="1">
      <alignment vertical="center"/>
      <protection hidden="1"/>
    </xf>
    <xf numFmtId="0" fontId="14" fillId="0" borderId="0" xfId="1" applyFont="1" applyBorder="1" applyAlignment="1" applyProtection="1">
      <alignment vertical="center"/>
      <protection hidden="1"/>
    </xf>
    <xf numFmtId="0" fontId="41" fillId="0" borderId="171" xfId="1" applyFont="1" applyBorder="1" applyAlignment="1">
      <alignment horizontal="center" vertical="center" wrapText="1"/>
    </xf>
    <xf numFmtId="0" fontId="7" fillId="0" borderId="172" xfId="1" applyFont="1" applyFill="1" applyBorder="1" applyAlignment="1" applyProtection="1">
      <alignment horizontal="center" vertical="center" shrinkToFit="1"/>
      <protection locked="0"/>
    </xf>
    <xf numFmtId="0" fontId="7" fillId="0" borderId="173" xfId="1" applyFont="1" applyFill="1" applyBorder="1" applyAlignment="1" applyProtection="1">
      <alignment horizontal="center" vertical="center"/>
      <protection hidden="1"/>
    </xf>
    <xf numFmtId="0" fontId="7" fillId="0" borderId="174" xfId="1" applyFont="1" applyFill="1" applyBorder="1" applyAlignment="1" applyProtection="1">
      <alignment horizontal="center" vertical="center"/>
      <protection hidden="1"/>
    </xf>
    <xf numFmtId="0" fontId="7" fillId="0" borderId="173" xfId="1" applyFont="1" applyBorder="1" applyAlignment="1" applyProtection="1">
      <alignment horizontal="center" vertical="center"/>
      <protection hidden="1"/>
    </xf>
    <xf numFmtId="0" fontId="14" fillId="0" borderId="173" xfId="1" applyFont="1" applyBorder="1" applyAlignment="1" applyProtection="1">
      <alignment horizontal="center" vertical="center"/>
      <protection hidden="1"/>
    </xf>
    <xf numFmtId="0" fontId="7" fillId="0" borderId="175" xfId="1" applyFont="1" applyFill="1" applyBorder="1" applyAlignment="1" applyProtection="1">
      <alignment horizontal="center" vertical="center" shrinkToFit="1"/>
      <protection locked="0"/>
    </xf>
    <xf numFmtId="0" fontId="7" fillId="0" borderId="174" xfId="1" applyFont="1" applyFill="1" applyBorder="1" applyAlignment="1" applyProtection="1">
      <alignment horizontal="center" vertical="center" shrinkToFit="1"/>
      <protection locked="0"/>
    </xf>
    <xf numFmtId="0" fontId="14" fillId="0" borderId="176" xfId="1" applyFont="1" applyBorder="1" applyAlignment="1" applyProtection="1">
      <alignment horizontal="center" vertical="center"/>
      <protection hidden="1"/>
    </xf>
    <xf numFmtId="0" fontId="14" fillId="0" borderId="0" xfId="1" applyFont="1" applyBorder="1" applyAlignment="1" applyProtection="1">
      <alignment horizontal="center" vertical="center"/>
      <protection hidden="1"/>
    </xf>
    <xf numFmtId="0" fontId="7" fillId="0" borderId="173" xfId="1" applyFont="1" applyFill="1" applyBorder="1" applyAlignment="1" applyProtection="1">
      <alignment horizontal="center" vertical="center"/>
      <protection hidden="1"/>
    </xf>
    <xf numFmtId="0" fontId="14" fillId="0" borderId="176" xfId="1" applyFont="1" applyFill="1" applyBorder="1" applyAlignment="1" applyProtection="1">
      <alignment horizontal="center" vertical="center"/>
      <protection hidden="1"/>
    </xf>
    <xf numFmtId="0" fontId="14" fillId="0" borderId="0" xfId="1" applyFont="1" applyFill="1" applyBorder="1" applyAlignment="1" applyProtection="1">
      <alignment horizontal="center" vertical="center"/>
      <protection hidden="1"/>
    </xf>
    <xf numFmtId="0" fontId="7" fillId="0" borderId="177" xfId="1" applyFont="1" applyBorder="1" applyAlignment="1" applyProtection="1">
      <alignment horizontal="center" vertical="center"/>
      <protection hidden="1"/>
    </xf>
    <xf numFmtId="0" fontId="14" fillId="0" borderId="177" xfId="1" applyFont="1" applyBorder="1" applyAlignment="1" applyProtection="1">
      <alignment horizontal="center" vertical="center"/>
      <protection hidden="1"/>
    </xf>
    <xf numFmtId="0" fontId="14" fillId="0" borderId="178" xfId="1" applyFont="1" applyBorder="1" applyAlignment="1" applyProtection="1">
      <alignment horizontal="center" vertical="center"/>
      <protection hidden="1"/>
    </xf>
    <xf numFmtId="0" fontId="16" fillId="0" borderId="179" xfId="1" applyFont="1" applyBorder="1" applyAlignment="1">
      <alignment horizontal="center" vertical="center"/>
    </xf>
    <xf numFmtId="0" fontId="7" fillId="0" borderId="180" xfId="1" applyFont="1" applyBorder="1" applyAlignment="1" applyProtection="1">
      <alignment horizontal="center" vertical="center"/>
      <protection hidden="1"/>
    </xf>
    <xf numFmtId="0" fontId="14" fillId="0" borderId="170" xfId="1" applyFont="1" applyBorder="1" applyAlignment="1" applyProtection="1">
      <alignment horizontal="center" vertical="center"/>
      <protection hidden="1"/>
    </xf>
    <xf numFmtId="0" fontId="16" fillId="0" borderId="181" xfId="1" applyFont="1" applyBorder="1" applyAlignment="1">
      <alignment horizontal="center" vertical="center"/>
    </xf>
    <xf numFmtId="0" fontId="16" fillId="0" borderId="182" xfId="1" applyFont="1" applyBorder="1" applyAlignment="1">
      <alignment horizontal="center" vertical="center"/>
    </xf>
    <xf numFmtId="0" fontId="7" fillId="0" borderId="183" xfId="1" applyFont="1" applyFill="1" applyBorder="1" applyAlignment="1" applyProtection="1">
      <alignment horizontal="center" vertical="center" shrinkToFit="1"/>
      <protection locked="0"/>
    </xf>
    <xf numFmtId="0" fontId="7" fillId="0" borderId="184" xfId="1" applyFont="1" applyFill="1" applyBorder="1" applyAlignment="1" applyProtection="1">
      <alignment horizontal="center" vertical="center"/>
      <protection hidden="1"/>
    </xf>
    <xf numFmtId="0" fontId="7" fillId="0" borderId="147" xfId="1" applyFont="1" applyFill="1" applyBorder="1" applyAlignment="1" applyProtection="1">
      <alignment horizontal="center" vertical="center"/>
      <protection hidden="1"/>
    </xf>
    <xf numFmtId="0" fontId="7" fillId="0" borderId="148" xfId="1" applyFont="1" applyBorder="1" applyAlignment="1" applyProtection="1">
      <alignment horizontal="center" vertical="center"/>
      <protection hidden="1"/>
    </xf>
    <xf numFmtId="0" fontId="14" fillId="0" borderId="148" xfId="1" applyFont="1" applyBorder="1" applyAlignment="1" applyProtection="1">
      <alignment horizontal="center" vertical="center"/>
      <protection hidden="1"/>
    </xf>
    <xf numFmtId="0" fontId="7" fillId="0" borderId="185" xfId="1" applyFont="1" applyFill="1" applyBorder="1" applyAlignment="1" applyProtection="1">
      <alignment horizontal="center" vertical="center" shrinkToFit="1"/>
      <protection locked="0"/>
    </xf>
    <xf numFmtId="0" fontId="7" fillId="0" borderId="186" xfId="1" applyFont="1" applyFill="1" applyBorder="1" applyAlignment="1" applyProtection="1">
      <alignment horizontal="center" vertical="center" shrinkToFit="1"/>
      <protection locked="0"/>
    </xf>
    <xf numFmtId="0" fontId="14" fillId="0" borderId="187" xfId="1" applyFont="1" applyBorder="1" applyAlignment="1" applyProtection="1">
      <alignment horizontal="center" vertical="center"/>
      <protection hidden="1"/>
    </xf>
    <xf numFmtId="0" fontId="51" fillId="0" borderId="188" xfId="1" applyFont="1" applyBorder="1" applyAlignment="1">
      <alignment vertical="center" textRotation="255"/>
    </xf>
    <xf numFmtId="0" fontId="51" fillId="0" borderId="0" xfId="1" applyFont="1" applyBorder="1" applyAlignment="1">
      <alignment vertical="center" textRotation="255"/>
    </xf>
    <xf numFmtId="0" fontId="6" fillId="0" borderId="0" xfId="1" applyFont="1" applyBorder="1" applyAlignment="1" applyProtection="1">
      <alignment horizontal="center" vertical="center"/>
      <protection locked="0"/>
    </xf>
    <xf numFmtId="0" fontId="6" fillId="0" borderId="0" xfId="1" applyFont="1" applyFill="1" applyBorder="1" applyAlignment="1" applyProtection="1">
      <alignment vertical="center"/>
      <protection hidden="1"/>
    </xf>
    <xf numFmtId="0" fontId="6" fillId="0" borderId="0" xfId="1" applyFont="1" applyBorder="1" applyAlignment="1" applyProtection="1">
      <alignment vertical="center"/>
      <protection hidden="1"/>
    </xf>
    <xf numFmtId="0" fontId="6" fillId="0" borderId="154" xfId="1" applyFont="1" applyBorder="1" applyAlignment="1">
      <alignment horizontal="centerContinuous" vertical="center"/>
    </xf>
    <xf numFmtId="0" fontId="6" fillId="0" borderId="144" xfId="1" applyFont="1" applyBorder="1" applyAlignment="1">
      <alignment horizontal="centerContinuous" vertical="center"/>
    </xf>
    <xf numFmtId="0" fontId="6" fillId="0" borderId="155" xfId="1" applyFont="1" applyBorder="1" applyAlignment="1">
      <alignment horizontal="centerContinuous" vertical="center"/>
    </xf>
    <xf numFmtId="0" fontId="6" fillId="0" borderId="156" xfId="1" applyFont="1" applyBorder="1" applyAlignment="1">
      <alignment horizontal="centerContinuous" vertical="center"/>
    </xf>
    <xf numFmtId="0" fontId="6" fillId="0" borderId="157" xfId="1" applyFont="1" applyBorder="1" applyAlignment="1">
      <alignment horizontal="centerContinuous" vertical="center"/>
    </xf>
    <xf numFmtId="0" fontId="7" fillId="0" borderId="167" xfId="1" applyFont="1" applyBorder="1" applyAlignment="1" applyProtection="1">
      <alignment horizontal="center" vertical="center"/>
      <protection hidden="1"/>
    </xf>
    <xf numFmtId="0" fontId="6" fillId="0" borderId="188" xfId="1" applyFont="1" applyBorder="1" applyAlignment="1" applyProtection="1">
      <alignment vertical="center"/>
      <protection hidden="1"/>
    </xf>
    <xf numFmtId="0" fontId="25" fillId="0" borderId="189" xfId="1" applyFont="1" applyBorder="1" applyAlignment="1" applyProtection="1">
      <alignment horizontal="center" vertical="center"/>
      <protection locked="0"/>
    </xf>
    <xf numFmtId="0" fontId="25" fillId="0" borderId="189" xfId="1" applyFont="1" applyBorder="1" applyAlignment="1" applyProtection="1">
      <alignment horizontal="center" vertical="center"/>
      <protection hidden="1"/>
    </xf>
    <xf numFmtId="0" fontId="6" fillId="0" borderId="190" xfId="1" applyFont="1" applyFill="1" applyBorder="1" applyAlignment="1" applyProtection="1">
      <alignment horizontal="center" vertical="center"/>
      <protection hidden="1"/>
    </xf>
    <xf numFmtId="0" fontId="6" fillId="0" borderId="0" xfId="1" applyFont="1" applyFill="1" applyBorder="1" applyAlignment="1" applyProtection="1">
      <alignment horizontal="center" vertical="center"/>
      <protection hidden="1"/>
    </xf>
    <xf numFmtId="0" fontId="44" fillId="0" borderId="0" xfId="1" applyFont="1" applyBorder="1" applyAlignment="1">
      <alignment vertical="center" textRotation="255"/>
    </xf>
    <xf numFmtId="0" fontId="25" fillId="0" borderId="191" xfId="1" applyFont="1" applyBorder="1" applyAlignment="1">
      <alignment horizontal="center" vertical="center"/>
    </xf>
    <xf numFmtId="0" fontId="25" fillId="0" borderId="189" xfId="1" applyFont="1" applyFill="1" applyBorder="1" applyAlignment="1" applyProtection="1">
      <alignment horizontal="right" vertical="center" shrinkToFit="1"/>
      <protection locked="0"/>
    </xf>
    <xf numFmtId="0" fontId="25" fillId="0" borderId="192" xfId="1" applyFont="1" applyBorder="1" applyAlignment="1">
      <alignment horizontal="right" vertical="center"/>
    </xf>
    <xf numFmtId="0" fontId="25" fillId="0" borderId="190" xfId="1" applyFont="1" applyBorder="1" applyAlignment="1" applyProtection="1">
      <alignment horizontal="left" vertical="center"/>
      <protection hidden="1"/>
    </xf>
    <xf numFmtId="0" fontId="6" fillId="0" borderId="0" xfId="1" applyFont="1" applyBorder="1">
      <alignment vertical="center"/>
    </xf>
    <xf numFmtId="0" fontId="25" fillId="0" borderId="0" xfId="1" applyFont="1" applyBorder="1" applyAlignment="1" applyProtection="1">
      <alignment horizontal="left" vertical="center"/>
      <protection hidden="1"/>
    </xf>
    <xf numFmtId="0" fontId="16" fillId="0" borderId="0" xfId="1" applyFont="1" applyBorder="1" applyAlignment="1" applyProtection="1">
      <alignment horizontal="center" vertical="center"/>
      <protection hidden="1"/>
    </xf>
    <xf numFmtId="0" fontId="25" fillId="0" borderId="189" xfId="1" applyFont="1" applyBorder="1" applyAlignment="1" applyProtection="1">
      <alignment horizontal="right" vertical="center"/>
      <protection hidden="1"/>
    </xf>
    <xf numFmtId="0" fontId="25" fillId="0" borderId="189" xfId="1" applyFont="1" applyBorder="1" applyAlignment="1" applyProtection="1">
      <alignment horizontal="center" vertical="center"/>
      <protection hidden="1"/>
    </xf>
    <xf numFmtId="0" fontId="25" fillId="0" borderId="151" xfId="1" applyFont="1" applyBorder="1" applyAlignment="1" applyProtection="1">
      <alignment horizontal="right" vertical="center"/>
      <protection hidden="1"/>
    </xf>
    <xf numFmtId="0" fontId="25" fillId="0" borderId="152" xfId="1" applyFont="1" applyBorder="1" applyAlignment="1" applyProtection="1">
      <alignment horizontal="right" vertical="center"/>
      <protection hidden="1"/>
    </xf>
    <xf numFmtId="0" fontId="16" fillId="0" borderId="0" xfId="1" applyFont="1" applyBorder="1" applyAlignment="1" applyProtection="1">
      <alignment vertical="center"/>
      <protection hidden="1"/>
    </xf>
    <xf numFmtId="0" fontId="25" fillId="0" borderId="0" xfId="1" applyFont="1" applyFill="1" applyAlignment="1" applyProtection="1">
      <alignment vertical="center"/>
      <protection locked="0"/>
    </xf>
    <xf numFmtId="0" fontId="6" fillId="0" borderId="156" xfId="1" applyFont="1" applyBorder="1" applyAlignment="1" applyProtection="1">
      <alignment vertical="center"/>
      <protection hidden="1"/>
    </xf>
    <xf numFmtId="0" fontId="6" fillId="0" borderId="156" xfId="1" applyFont="1" applyBorder="1" applyAlignment="1" applyProtection="1">
      <alignment horizontal="center" vertical="center"/>
      <protection hidden="1"/>
    </xf>
    <xf numFmtId="0" fontId="41" fillId="0" borderId="0" xfId="1" applyFont="1" applyFill="1" applyAlignment="1" applyProtection="1">
      <alignment vertical="center"/>
      <protection locked="0"/>
    </xf>
    <xf numFmtId="0" fontId="6" fillId="0" borderId="0" xfId="1" applyFont="1" applyAlignment="1" applyProtection="1">
      <alignment vertical="center"/>
      <protection locked="0"/>
    </xf>
    <xf numFmtId="0" fontId="6" fillId="0" borderId="193" xfId="1" applyFont="1" applyFill="1" applyBorder="1" applyAlignment="1" applyProtection="1">
      <alignment horizontal="center" vertical="center"/>
      <protection hidden="1"/>
    </xf>
    <xf numFmtId="0" fontId="6" fillId="0" borderId="193" xfId="1" applyFont="1" applyFill="1" applyBorder="1" applyAlignment="1" applyProtection="1">
      <alignment horizontal="center" vertical="center" shrinkToFit="1"/>
      <protection locked="0"/>
    </xf>
    <xf numFmtId="0" fontId="6" fillId="0" borderId="193" xfId="1" applyFont="1" applyFill="1" applyBorder="1" applyAlignment="1" applyProtection="1">
      <alignment horizontal="left" vertical="center"/>
      <protection locked="0"/>
    </xf>
    <xf numFmtId="0" fontId="6" fillId="0" borderId="0" xfId="1" applyFont="1" applyBorder="1" applyAlignment="1" applyProtection="1">
      <alignment vertical="center"/>
      <protection locked="0"/>
    </xf>
    <xf numFmtId="0" fontId="6" fillId="0" borderId="193" xfId="1" applyFont="1" applyBorder="1" applyAlignment="1" applyProtection="1">
      <alignment vertical="center"/>
      <protection locked="0"/>
    </xf>
    <xf numFmtId="0" fontId="7" fillId="0" borderId="193" xfId="1" applyFont="1" applyFill="1" applyBorder="1" applyAlignment="1" applyProtection="1">
      <alignment horizontal="center" vertical="center"/>
      <protection locked="0"/>
    </xf>
    <xf numFmtId="0" fontId="52" fillId="0" borderId="0" xfId="1" applyFont="1" applyAlignment="1" applyProtection="1">
      <alignment vertical="center"/>
      <protection locked="0"/>
    </xf>
    <xf numFmtId="0" fontId="6" fillId="0" borderId="194" xfId="1" applyFont="1" applyBorder="1" applyAlignment="1" applyProtection="1">
      <alignment vertical="center"/>
      <protection locked="0"/>
    </xf>
    <xf numFmtId="0" fontId="7" fillId="0" borderId="194" xfId="1" applyFont="1" applyFill="1" applyBorder="1" applyAlignment="1" applyProtection="1">
      <alignment horizontal="center" vertical="center"/>
      <protection locked="0"/>
    </xf>
    <xf numFmtId="0" fontId="33" fillId="0" borderId="194" xfId="1" applyFont="1" applyBorder="1" applyAlignment="1" applyProtection="1">
      <alignment horizontal="left" vertical="center"/>
      <protection locked="0"/>
    </xf>
    <xf numFmtId="0" fontId="33" fillId="0" borderId="0" xfId="1" applyFont="1" applyBorder="1" applyAlignment="1" applyProtection="1">
      <alignment horizontal="left" vertical="center"/>
      <protection locked="0"/>
    </xf>
    <xf numFmtId="0" fontId="25" fillId="0" borderId="1" xfId="1" applyFont="1" applyFill="1" applyBorder="1" applyAlignment="1" applyProtection="1">
      <alignment horizontal="center" vertical="center" shrinkToFit="1"/>
      <protection locked="0"/>
    </xf>
    <xf numFmtId="0" fontId="25" fillId="0" borderId="1" xfId="1" applyFont="1" applyFill="1" applyBorder="1" applyAlignment="1" applyProtection="1">
      <alignment horizontal="center" vertical="center" shrinkToFit="1"/>
      <protection locked="0"/>
    </xf>
    <xf numFmtId="0" fontId="6" fillId="0" borderId="194" xfId="1" applyFont="1" applyFill="1" applyBorder="1" applyAlignment="1" applyProtection="1">
      <alignment horizontal="center" vertical="center"/>
      <protection locked="0"/>
    </xf>
    <xf numFmtId="0" fontId="7" fillId="0" borderId="1" xfId="1" applyFont="1" applyFill="1" applyBorder="1" applyAlignment="1" applyProtection="1">
      <alignment horizontal="center" vertical="center" shrinkToFit="1"/>
      <protection locked="0" hidden="1"/>
    </xf>
    <xf numFmtId="0" fontId="25" fillId="0" borderId="3" xfId="1" applyFont="1" applyFill="1" applyBorder="1" applyAlignment="1" applyProtection="1">
      <alignment horizontal="center" vertical="center" shrinkToFit="1"/>
      <protection locked="0"/>
    </xf>
    <xf numFmtId="0" fontId="25" fillId="0" borderId="3" xfId="1" applyFont="1" applyFill="1" applyBorder="1" applyAlignment="1" applyProtection="1">
      <alignment horizontal="center" vertical="center" shrinkToFit="1"/>
      <protection locked="0"/>
    </xf>
    <xf numFmtId="0" fontId="25" fillId="0" borderId="194" xfId="1" applyFont="1" applyFill="1" applyBorder="1" applyAlignment="1" applyProtection="1">
      <alignment horizontal="left" vertical="center"/>
      <protection locked="0"/>
    </xf>
    <xf numFmtId="0" fontId="25" fillId="0" borderId="194" xfId="1" applyFont="1" applyFill="1" applyBorder="1" applyAlignment="1" applyProtection="1">
      <alignment vertical="center"/>
      <protection locked="0"/>
    </xf>
    <xf numFmtId="0" fontId="25" fillId="0" borderId="0" xfId="1" applyFont="1" applyFill="1" applyBorder="1" applyAlignment="1" applyProtection="1">
      <alignment vertical="center"/>
      <protection locked="0"/>
    </xf>
    <xf numFmtId="0" fontId="6" fillId="0" borderId="195" xfId="1" applyBorder="1">
      <alignment vertical="center"/>
    </xf>
    <xf numFmtId="0" fontId="13" fillId="0" borderId="0" xfId="1" applyFont="1" applyBorder="1" applyAlignment="1" applyProtection="1">
      <alignment horizontal="left" vertical="center"/>
      <protection hidden="1"/>
    </xf>
    <xf numFmtId="0" fontId="6" fillId="0" borderId="196" xfId="1" applyFont="1" applyBorder="1" applyAlignment="1">
      <alignment horizontal="left" vertical="center" wrapText="1"/>
    </xf>
    <xf numFmtId="0" fontId="6" fillId="0" borderId="197" xfId="1" applyFont="1" applyBorder="1" applyAlignment="1">
      <alignment horizontal="left" vertical="center" wrapText="1"/>
    </xf>
    <xf numFmtId="0" fontId="6" fillId="0" borderId="198" xfId="1" applyFont="1" applyBorder="1" applyAlignment="1">
      <alignment horizontal="left" vertical="center" wrapText="1"/>
    </xf>
    <xf numFmtId="0" fontId="6" fillId="0" borderId="0" xfId="1" applyFont="1" applyBorder="1" applyAlignment="1">
      <alignment horizontal="left" vertical="center" wrapText="1"/>
    </xf>
    <xf numFmtId="0" fontId="6" fillId="0" borderId="105" xfId="1" applyFont="1" applyBorder="1" applyAlignment="1">
      <alignment horizontal="left" vertical="center" wrapText="1"/>
    </xf>
    <xf numFmtId="0" fontId="6" fillId="0" borderId="0" xfId="1" applyFont="1" applyBorder="1" applyAlignment="1">
      <alignment horizontal="left" vertical="center" wrapText="1"/>
    </xf>
    <xf numFmtId="0" fontId="6" fillId="0" borderId="199" xfId="1" applyFont="1" applyBorder="1" applyAlignment="1">
      <alignment horizontal="left" vertical="center" wrapText="1"/>
    </xf>
    <xf numFmtId="0" fontId="6" fillId="0" borderId="200" xfId="1" applyFont="1" applyBorder="1" applyAlignment="1">
      <alignment horizontal="left" vertical="center" wrapText="1"/>
    </xf>
    <xf numFmtId="0" fontId="6" fillId="0" borderId="201" xfId="1" applyFont="1" applyBorder="1" applyAlignment="1">
      <alignment horizontal="left" vertical="center" wrapText="1"/>
    </xf>
    <xf numFmtId="0" fontId="6" fillId="0" borderId="202" xfId="1" applyFont="1" applyBorder="1" applyAlignment="1">
      <alignment horizontal="left" vertical="center" wrapText="1"/>
    </xf>
    <xf numFmtId="0" fontId="7" fillId="0" borderId="0" xfId="1" applyFont="1" applyBorder="1" applyAlignment="1" applyProtection="1">
      <alignment horizontal="left" vertical="center"/>
      <protection locked="0"/>
    </xf>
    <xf numFmtId="0" fontId="44" fillId="0" borderId="0" xfId="1" applyFont="1" applyBorder="1" applyAlignment="1" applyProtection="1">
      <alignment horizontal="center" vertical="center"/>
      <protection locked="0"/>
    </xf>
    <xf numFmtId="0" fontId="44" fillId="0" borderId="0" xfId="1" applyFont="1" applyBorder="1" applyAlignment="1" applyProtection="1">
      <alignment horizontal="left" vertical="center"/>
      <protection locked="0"/>
    </xf>
    <xf numFmtId="0" fontId="44" fillId="0" borderId="0" xfId="1" applyFont="1" applyBorder="1" applyAlignment="1" applyProtection="1">
      <alignment horizontal="center" vertical="center"/>
      <protection hidden="1"/>
    </xf>
    <xf numFmtId="0" fontId="44" fillId="0" borderId="0" xfId="1" applyFont="1" applyBorder="1" applyAlignment="1">
      <alignment vertical="center"/>
    </xf>
    <xf numFmtId="0" fontId="44" fillId="0" borderId="0" xfId="1" applyFont="1" applyBorder="1" applyAlignment="1">
      <alignment horizontal="center" vertical="center"/>
    </xf>
    <xf numFmtId="0" fontId="44" fillId="0" borderId="0" xfId="1" applyFont="1" applyBorder="1" applyAlignment="1">
      <alignment horizontal="left" vertical="center" wrapText="1"/>
    </xf>
    <xf numFmtId="0" fontId="16" fillId="0" borderId="0" xfId="1" applyFont="1" applyBorder="1" applyAlignment="1" applyProtection="1">
      <alignment horizontal="center" vertical="center"/>
      <protection locked="0"/>
    </xf>
    <xf numFmtId="0" fontId="16" fillId="0" borderId="0" xfId="1" applyFont="1" applyBorder="1" applyAlignment="1">
      <alignment vertical="center"/>
    </xf>
    <xf numFmtId="0" fontId="16" fillId="0" borderId="0" xfId="1" applyFont="1" applyBorder="1" applyAlignment="1">
      <alignment horizontal="center" vertical="center"/>
    </xf>
    <xf numFmtId="0" fontId="16" fillId="0" borderId="0" xfId="1" applyFont="1" applyBorder="1" applyAlignment="1">
      <alignment horizontal="left" vertical="center" wrapText="1"/>
    </xf>
    <xf numFmtId="0" fontId="41" fillId="0" borderId="203" xfId="1" applyFont="1" applyBorder="1" applyAlignment="1">
      <alignment horizontal="center" vertical="center" wrapText="1"/>
    </xf>
    <xf numFmtId="0" fontId="6" fillId="0" borderId="156" xfId="1" applyFont="1" applyBorder="1" applyAlignment="1">
      <alignment horizontal="center" vertical="center"/>
    </xf>
    <xf numFmtId="0" fontId="6" fillId="0" borderId="74" xfId="1" applyFont="1" applyBorder="1" applyAlignment="1">
      <alignment horizontal="center" vertical="center"/>
    </xf>
    <xf numFmtId="0" fontId="6" fillId="0" borderId="73" xfId="1" applyFont="1" applyBorder="1" applyAlignment="1">
      <alignment horizontal="center" vertical="center"/>
    </xf>
    <xf numFmtId="0" fontId="6" fillId="0" borderId="76" xfId="1" applyBorder="1" applyAlignment="1">
      <alignment horizontal="center" vertical="center"/>
    </xf>
    <xf numFmtId="0" fontId="41" fillId="0" borderId="0" xfId="1" applyFont="1" applyBorder="1" applyAlignment="1">
      <alignment horizontal="center" vertical="center"/>
    </xf>
    <xf numFmtId="0" fontId="41" fillId="0" borderId="0" xfId="1" applyFont="1" applyBorder="1" applyAlignment="1">
      <alignment vertical="center" wrapText="1"/>
    </xf>
    <xf numFmtId="0" fontId="6" fillId="0" borderId="171" xfId="1" applyFont="1" applyBorder="1" applyAlignment="1">
      <alignment horizontal="center" vertical="center" wrapText="1"/>
    </xf>
    <xf numFmtId="0" fontId="7" fillId="0" borderId="180" xfId="1" applyFont="1" applyFill="1" applyBorder="1" applyAlignment="1" applyProtection="1">
      <alignment horizontal="center" vertical="center"/>
      <protection hidden="1"/>
    </xf>
    <xf numFmtId="0" fontId="7" fillId="0" borderId="204" xfId="1" applyFont="1" applyFill="1" applyBorder="1" applyAlignment="1" applyProtection="1">
      <alignment horizontal="center" vertical="center"/>
      <protection hidden="1"/>
    </xf>
    <xf numFmtId="0" fontId="7" fillId="0" borderId="205" xfId="1" applyFont="1" applyFill="1" applyBorder="1" applyAlignment="1" applyProtection="1">
      <alignment horizontal="center" vertical="center"/>
      <protection hidden="1"/>
    </xf>
    <xf numFmtId="0" fontId="14" fillId="0" borderId="0" xfId="1" applyFont="1" applyBorder="1" applyAlignment="1" applyProtection="1">
      <alignment horizontal="center" vertical="center"/>
      <protection locked="0"/>
    </xf>
    <xf numFmtId="0" fontId="7" fillId="0" borderId="206" xfId="1" applyFont="1" applyFill="1" applyBorder="1" applyAlignment="1" applyProtection="1">
      <alignment horizontal="center" vertical="center"/>
      <protection hidden="1"/>
    </xf>
    <xf numFmtId="0" fontId="7" fillId="0" borderId="205" xfId="1" applyFont="1" applyBorder="1" applyAlignment="1" applyProtection="1">
      <alignment horizontal="center" vertical="center"/>
      <protection hidden="1"/>
    </xf>
    <xf numFmtId="0" fontId="14" fillId="0" borderId="0" xfId="1" applyFont="1" applyFill="1" applyBorder="1" applyAlignment="1" applyProtection="1">
      <alignment vertical="center"/>
      <protection hidden="1"/>
    </xf>
    <xf numFmtId="0" fontId="6" fillId="0" borderId="207" xfId="1" applyFont="1" applyBorder="1" applyAlignment="1">
      <alignment horizontal="center" vertical="center" wrapText="1"/>
    </xf>
    <xf numFmtId="0" fontId="7" fillId="0" borderId="208" xfId="1" applyFont="1" applyFill="1" applyBorder="1" applyAlignment="1" applyProtection="1">
      <alignment horizontal="center" vertical="center" shrinkToFit="1"/>
      <protection locked="0"/>
    </xf>
    <xf numFmtId="0" fontId="7" fillId="0" borderId="148" xfId="1" applyFont="1" applyFill="1" applyBorder="1" applyAlignment="1" applyProtection="1">
      <alignment horizontal="center" vertical="center"/>
      <protection hidden="1"/>
    </xf>
    <xf numFmtId="0" fontId="7" fillId="0" borderId="186" xfId="1" applyFont="1" applyFill="1" applyBorder="1" applyAlignment="1" applyProtection="1">
      <alignment horizontal="center" vertical="center"/>
      <protection hidden="1"/>
    </xf>
    <xf numFmtId="0" fontId="7" fillId="0" borderId="209" xfId="1" applyFont="1" applyFill="1" applyBorder="1" applyAlignment="1" applyProtection="1">
      <alignment horizontal="center" vertical="center"/>
      <protection hidden="1"/>
    </xf>
    <xf numFmtId="0" fontId="14" fillId="0" borderId="0" xfId="1" applyFont="1" applyBorder="1" applyAlignment="1">
      <alignment vertical="center"/>
    </xf>
    <xf numFmtId="0" fontId="6" fillId="0" borderId="0" xfId="1" applyFont="1" applyBorder="1" applyAlignment="1">
      <alignment horizontal="left" vertical="center"/>
    </xf>
    <xf numFmtId="0" fontId="6" fillId="0" borderId="210" xfId="1" applyFont="1" applyBorder="1" applyAlignment="1">
      <alignment horizontal="center" vertical="center"/>
    </xf>
    <xf numFmtId="0" fontId="7" fillId="0" borderId="176" xfId="1" applyFont="1" applyBorder="1" applyAlignment="1" applyProtection="1">
      <alignment horizontal="center" vertical="center"/>
      <protection hidden="1"/>
    </xf>
    <xf numFmtId="0" fontId="7" fillId="0" borderId="176" xfId="1" applyFont="1" applyFill="1" applyBorder="1" applyAlignment="1" applyProtection="1">
      <alignment horizontal="center" vertical="center"/>
      <protection hidden="1"/>
    </xf>
    <xf numFmtId="0" fontId="7" fillId="0" borderId="187" xfId="1" applyFont="1" applyBorder="1" applyAlignment="1" applyProtection="1">
      <alignment horizontal="center" vertical="center"/>
      <protection hidden="1"/>
    </xf>
    <xf numFmtId="0" fontId="6" fillId="0" borderId="0" xfId="1" applyFont="1" applyBorder="1" applyAlignment="1">
      <alignment horizontal="center" vertical="center" wrapText="1"/>
    </xf>
    <xf numFmtId="0" fontId="53" fillId="0" borderId="0" xfId="1" applyFont="1" applyBorder="1" applyAlignment="1" applyProtection="1">
      <alignment horizontal="center" vertical="center"/>
      <protection hidden="1"/>
    </xf>
    <xf numFmtId="0" fontId="6" fillId="0" borderId="193" xfId="1" applyBorder="1" applyAlignment="1">
      <alignment horizontal="center" vertical="center"/>
    </xf>
    <xf numFmtId="0" fontId="6" fillId="0" borderId="193" xfId="1" applyFont="1" applyFill="1" applyBorder="1" applyAlignment="1" applyProtection="1">
      <alignment horizontal="center" vertical="center"/>
      <protection locked="0"/>
    </xf>
    <xf numFmtId="0" fontId="7" fillId="0" borderId="1" xfId="1" applyFont="1" applyFill="1" applyBorder="1" applyAlignment="1" applyProtection="1">
      <alignment horizontal="center" vertical="center" shrinkToFit="1"/>
      <protection locked="0" hidden="1"/>
    </xf>
    <xf numFmtId="0" fontId="25" fillId="0" borderId="211" xfId="1" applyFont="1" applyBorder="1" applyAlignment="1">
      <alignment vertical="center"/>
    </xf>
    <xf numFmtId="0" fontId="25" fillId="0" borderId="156" xfId="1" applyFont="1" applyBorder="1" applyAlignment="1">
      <alignment vertical="center"/>
    </xf>
    <xf numFmtId="0" fontId="25" fillId="0" borderId="157" xfId="1" applyFont="1" applyBorder="1" applyAlignment="1">
      <alignment vertical="center"/>
    </xf>
    <xf numFmtId="0" fontId="41" fillId="0" borderId="212" xfId="1" applyFont="1" applyBorder="1" applyAlignment="1">
      <alignment horizontal="center" vertical="center" wrapText="1"/>
    </xf>
    <xf numFmtId="0" fontId="41" fillId="0" borderId="213" xfId="1" applyFont="1" applyBorder="1" applyAlignment="1">
      <alignment horizontal="center" vertical="center"/>
    </xf>
    <xf numFmtId="0" fontId="41" fillId="0" borderId="214" xfId="1" applyFont="1" applyBorder="1" applyAlignment="1">
      <alignment horizontal="center" vertical="center" wrapText="1"/>
    </xf>
    <xf numFmtId="0" fontId="7" fillId="0" borderId="215" xfId="1" applyFont="1" applyFill="1" applyBorder="1" applyAlignment="1" applyProtection="1">
      <alignment horizontal="center" vertical="center" shrinkToFit="1"/>
      <protection locked="0"/>
    </xf>
    <xf numFmtId="0" fontId="41" fillId="0" borderId="216" xfId="1" applyFont="1" applyBorder="1" applyAlignment="1">
      <alignment horizontal="center" vertical="center" wrapText="1"/>
    </xf>
    <xf numFmtId="0" fontId="7" fillId="0" borderId="217" xfId="1" applyFont="1" applyFill="1" applyBorder="1" applyAlignment="1" applyProtection="1">
      <alignment horizontal="center" vertical="center" shrinkToFit="1"/>
      <protection locked="0"/>
    </xf>
    <xf numFmtId="0" fontId="9" fillId="12" borderId="0" xfId="1" applyFont="1" applyFill="1">
      <alignment vertical="center"/>
    </xf>
    <xf numFmtId="0" fontId="54" fillId="0" borderId="0" xfId="1" applyFont="1" applyFill="1" applyProtection="1">
      <alignment vertical="center"/>
      <protection hidden="1"/>
    </xf>
    <xf numFmtId="0" fontId="54" fillId="0" borderId="0" xfId="1" applyFont="1" applyFill="1" applyBorder="1" applyProtection="1">
      <alignment vertical="center"/>
      <protection hidden="1"/>
    </xf>
    <xf numFmtId="0" fontId="6" fillId="0" borderId="0" xfId="1" applyFill="1" applyBorder="1" applyProtection="1">
      <alignment vertical="center"/>
      <protection hidden="1"/>
    </xf>
    <xf numFmtId="0" fontId="6" fillId="0" borderId="0" xfId="1" applyFill="1">
      <alignment vertical="center"/>
    </xf>
    <xf numFmtId="0" fontId="16" fillId="0" borderId="218" xfId="1" applyFont="1" applyBorder="1" applyAlignment="1">
      <alignment horizontal="center" vertical="center"/>
    </xf>
    <xf numFmtId="0" fontId="16" fillId="0" borderId="190" xfId="1" applyFont="1" applyBorder="1" applyAlignment="1">
      <alignment horizontal="center" vertical="center"/>
    </xf>
    <xf numFmtId="0" fontId="16" fillId="0" borderId="219" xfId="1" applyFont="1" applyBorder="1" applyAlignment="1">
      <alignment horizontal="center" vertical="center"/>
    </xf>
    <xf numFmtId="0" fontId="7" fillId="0" borderId="220" xfId="1" applyFont="1" applyFill="1" applyBorder="1" applyAlignment="1" applyProtection="1">
      <alignment horizontal="center" vertical="center" shrinkToFit="1"/>
      <protection locked="0"/>
    </xf>
    <xf numFmtId="0" fontId="6" fillId="0" borderId="188" xfId="1" applyFont="1" applyBorder="1" applyAlignment="1" applyProtection="1">
      <alignment horizontal="center" vertical="center"/>
      <protection hidden="1"/>
    </xf>
    <xf numFmtId="0" fontId="54" fillId="12" borderId="0" xfId="1" applyFont="1" applyFill="1" applyProtection="1">
      <alignment vertical="center"/>
      <protection hidden="1"/>
    </xf>
  </cellXfs>
  <cellStyles count="2">
    <cellStyle name="標準" xfId="0" builtinId="0"/>
    <cellStyle name="標準 2" xfId="1"/>
  </cellStyles>
  <dxfs count="271">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rgb="FFFFFF00"/>
        </patternFill>
      </fill>
    </dxf>
    <dxf>
      <fill>
        <patternFill>
          <bgColor rgb="FFFFFF00"/>
        </patternFill>
      </fill>
    </dxf>
    <dxf>
      <numFmt numFmtId="30" formatCode="@"/>
    </dxf>
    <dxf>
      <fill>
        <patternFill>
          <bgColor rgb="FFFFFF00"/>
        </patternFill>
      </fill>
    </dxf>
    <dxf>
      <fill>
        <patternFill>
          <bgColor rgb="FFFFFF00"/>
        </patternFill>
      </fill>
    </dxf>
    <dxf>
      <numFmt numFmtId="30" formatCode="@"/>
    </dxf>
    <dxf>
      <fill>
        <patternFill>
          <bgColor rgb="FFFFFF00"/>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20&#38520;&#19978;&#31478;&#25216;&#39365;&#20253;&#9312;&#65288;&#22320;&#22495;&#12463;&#12521;&#12502;&#27963;&#21205;&#29992;&#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選手登録"/>
      <sheetName val="市総体駅伝"/>
    </sheetNames>
    <sheetDataSet>
      <sheetData sheetId="0">
        <row r="1">
          <cell r="T1">
            <v>2023</v>
          </cell>
          <cell r="Z1" t="str">
            <v>毎年この下のセルで学校名などを確認し，訂正すること。（広島県中体連の事務局と連携すること）</v>
          </cell>
          <cell r="AM1" t="str">
            <v>西暦</v>
          </cell>
          <cell r="AN1" t="str">
            <v>元号</v>
          </cell>
          <cell r="AO1" t="str">
            <v>元号２</v>
          </cell>
          <cell r="AP1" t="str">
            <v>通信回</v>
          </cell>
          <cell r="AQ1" t="str">
            <v>県・全中選回</v>
          </cell>
          <cell r="AR1" t="str">
            <v>市総体回</v>
          </cell>
          <cell r="AS1" t="str">
            <v>ファイル記号</v>
          </cell>
        </row>
        <row r="2">
          <cell r="Z2" t="str">
            <v>校番</v>
          </cell>
          <cell r="AA2" t="str">
            <v>学校名</v>
          </cell>
          <cell r="AB2" t="str">
            <v>ﾌﾘｶﾞﾅ</v>
          </cell>
          <cell r="AC2" t="str">
            <v>総体</v>
          </cell>
          <cell r="AD2" t="str">
            <v>郡市</v>
          </cell>
          <cell r="AE2" t="str">
            <v>郵便番号</v>
          </cell>
          <cell r="AF2" t="str">
            <v>住　所</v>
          </cell>
          <cell r="AG2" t="str">
            <v>電話番号</v>
          </cell>
          <cell r="AH2" t="str">
            <v>FAX番号</v>
          </cell>
          <cell r="AK2" t="str">
            <v>学校名</v>
          </cell>
          <cell r="AM2">
            <v>2017</v>
          </cell>
          <cell r="AN2" t="str">
            <v>平成29年度</v>
          </cell>
          <cell r="AO2" t="str">
            <v>平成29年度</v>
          </cell>
          <cell r="AP2">
            <v>63</v>
          </cell>
          <cell r="AQ2">
            <v>44</v>
          </cell>
          <cell r="AR2">
            <v>65</v>
          </cell>
          <cell r="AS2" t="str">
            <v>H29</v>
          </cell>
        </row>
        <row r="3">
          <cell r="Z3">
            <v>10</v>
          </cell>
          <cell r="AA3" t="str">
            <v>幟町中</v>
          </cell>
          <cell r="AB3" t="str">
            <v>ﾉﾎﾞﾘﾁｮｳ</v>
          </cell>
          <cell r="AC3" t="str">
            <v>広島南</v>
          </cell>
          <cell r="AD3" t="str">
            <v>広島</v>
          </cell>
          <cell r="AE3" t="str">
            <v>730-0014</v>
          </cell>
          <cell r="AF3" t="str">
            <v>広島市中区上幟町6-29</v>
          </cell>
          <cell r="AG3" t="str">
            <v>082-221-4421</v>
          </cell>
          <cell r="AH3" t="str">
            <v>082-211-3471</v>
          </cell>
          <cell r="AI3" t="str">
            <v>中</v>
          </cell>
          <cell r="AJ3" t="str">
            <v>１</v>
          </cell>
          <cell r="AK3" t="str">
            <v>幟町中学校</v>
          </cell>
          <cell r="AM3">
            <v>2018</v>
          </cell>
          <cell r="AN3" t="str">
            <v>平成30年度</v>
          </cell>
          <cell r="AO3" t="str">
            <v>平成30年度</v>
          </cell>
          <cell r="AP3">
            <v>64</v>
          </cell>
          <cell r="AQ3">
            <v>45</v>
          </cell>
          <cell r="AR3">
            <v>66</v>
          </cell>
          <cell r="AS3" t="str">
            <v>H30</v>
          </cell>
        </row>
        <row r="4">
          <cell r="Z4">
            <v>40</v>
          </cell>
          <cell r="AA4" t="str">
            <v>吉島中</v>
          </cell>
          <cell r="AB4" t="str">
            <v>ﾖｼｼﾞﾏ</v>
          </cell>
          <cell r="AC4" t="str">
            <v>広島南</v>
          </cell>
          <cell r="AD4" t="str">
            <v>広島</v>
          </cell>
          <cell r="AE4" t="str">
            <v>730-0822</v>
          </cell>
          <cell r="AF4" t="str">
            <v>広島市中区吉島東3-1-1</v>
          </cell>
          <cell r="AG4" t="str">
            <v>082-241-3278</v>
          </cell>
          <cell r="AH4" t="str">
            <v>082-248-1268</v>
          </cell>
          <cell r="AI4" t="str">
            <v>中</v>
          </cell>
          <cell r="AJ4" t="str">
            <v>２</v>
          </cell>
          <cell r="AK4" t="str">
            <v>吉島中学校</v>
          </cell>
          <cell r="AM4">
            <v>2019</v>
          </cell>
          <cell r="AN4" t="str">
            <v>平成31年度</v>
          </cell>
          <cell r="AO4" t="str">
            <v>令和元年</v>
          </cell>
          <cell r="AP4">
            <v>65</v>
          </cell>
          <cell r="AQ4">
            <v>46</v>
          </cell>
          <cell r="AR4">
            <v>67</v>
          </cell>
          <cell r="AS4" t="str">
            <v>R1</v>
          </cell>
        </row>
        <row r="5">
          <cell r="Z5">
            <v>70</v>
          </cell>
          <cell r="AA5" t="str">
            <v>国泰寺中</v>
          </cell>
          <cell r="AB5" t="str">
            <v>ｺｸﾀｲｼﾞ</v>
          </cell>
          <cell r="AC5" t="str">
            <v>広島南</v>
          </cell>
          <cell r="AD5" t="str">
            <v>広島</v>
          </cell>
          <cell r="AE5" t="str">
            <v>730-0042</v>
          </cell>
          <cell r="AF5" t="str">
            <v>広島市中区国泰寺1-1-41</v>
          </cell>
          <cell r="AG5" t="str">
            <v>082-241-8108</v>
          </cell>
          <cell r="AH5" t="str">
            <v>082-240-1379</v>
          </cell>
          <cell r="AI5" t="str">
            <v>中</v>
          </cell>
          <cell r="AJ5" t="str">
            <v>３</v>
          </cell>
          <cell r="AK5" t="str">
            <v>国泰寺中学校</v>
          </cell>
          <cell r="AM5">
            <v>2020</v>
          </cell>
          <cell r="AN5" t="str">
            <v>令和2年度</v>
          </cell>
          <cell r="AO5" t="str">
            <v>令和2年度</v>
          </cell>
          <cell r="AP5">
            <v>66</v>
          </cell>
          <cell r="AQ5">
            <v>47</v>
          </cell>
          <cell r="AR5">
            <v>68</v>
          </cell>
          <cell r="AS5" t="str">
            <v>R2</v>
          </cell>
        </row>
        <row r="6">
          <cell r="L6" t="str">
            <v>令和5年度</v>
          </cell>
          <cell r="Z6">
            <v>100</v>
          </cell>
          <cell r="AA6" t="str">
            <v>江波中</v>
          </cell>
          <cell r="AB6" t="str">
            <v>ｴﾊﾞ</v>
          </cell>
          <cell r="AC6" t="str">
            <v>広島南</v>
          </cell>
          <cell r="AD6" t="str">
            <v>広島</v>
          </cell>
          <cell r="AE6" t="str">
            <v>730-0831</v>
          </cell>
          <cell r="AF6" t="str">
            <v>広島市中区江波西1-1-13</v>
          </cell>
          <cell r="AG6" t="str">
            <v>082-232-1465</v>
          </cell>
          <cell r="AH6" t="str">
            <v>082-232-3591</v>
          </cell>
          <cell r="AI6" t="str">
            <v>中</v>
          </cell>
          <cell r="AJ6" t="str">
            <v>４</v>
          </cell>
          <cell r="AK6" t="str">
            <v>江波中学校</v>
          </cell>
          <cell r="AM6">
            <v>2021</v>
          </cell>
          <cell r="AN6" t="str">
            <v>令和3年度</v>
          </cell>
          <cell r="AO6" t="str">
            <v>令和3年度</v>
          </cell>
          <cell r="AP6">
            <v>67</v>
          </cell>
          <cell r="AQ6">
            <v>48</v>
          </cell>
          <cell r="AR6">
            <v>69</v>
          </cell>
          <cell r="AS6" t="str">
            <v>R3</v>
          </cell>
        </row>
        <row r="7">
          <cell r="Z7">
            <v>130</v>
          </cell>
          <cell r="AA7" t="str">
            <v>修道中</v>
          </cell>
          <cell r="AB7" t="str">
            <v>ｼｭｳﾄﾞｳ</v>
          </cell>
          <cell r="AC7" t="str">
            <v>広島南</v>
          </cell>
          <cell r="AD7" t="str">
            <v>広島</v>
          </cell>
          <cell r="AE7" t="str">
            <v>730-0055</v>
          </cell>
          <cell r="AF7" t="str">
            <v>広島市中区南千田西町8-1</v>
          </cell>
          <cell r="AG7" t="str">
            <v>082-241-8291</v>
          </cell>
          <cell r="AH7" t="str">
            <v>082-249-0870</v>
          </cell>
          <cell r="AI7" t="str">
            <v>中</v>
          </cell>
          <cell r="AJ7" t="str">
            <v>５</v>
          </cell>
          <cell r="AK7" t="str">
            <v>修道中学校</v>
          </cell>
          <cell r="AM7">
            <v>2022</v>
          </cell>
          <cell r="AN7" t="str">
            <v>令和4年度</v>
          </cell>
          <cell r="AO7" t="str">
            <v>令和4年度</v>
          </cell>
          <cell r="AP7">
            <v>68</v>
          </cell>
          <cell r="AQ7">
            <v>49</v>
          </cell>
          <cell r="AR7">
            <v>70</v>
          </cell>
          <cell r="AS7" t="str">
            <v>R4</v>
          </cell>
        </row>
        <row r="8">
          <cell r="Z8">
            <v>160</v>
          </cell>
          <cell r="AA8" t="str">
            <v>安田中</v>
          </cell>
          <cell r="AB8" t="str">
            <v>ﾔｽﾀﾞ</v>
          </cell>
          <cell r="AC8" t="str">
            <v>広島南</v>
          </cell>
          <cell r="AD8" t="str">
            <v>広島</v>
          </cell>
          <cell r="AE8" t="str">
            <v>730-0001</v>
          </cell>
          <cell r="AF8" t="str">
            <v>広島市中区白島北町1-41</v>
          </cell>
          <cell r="AG8" t="str">
            <v>082-221-3362</v>
          </cell>
          <cell r="AH8" t="str">
            <v>082-228-9052</v>
          </cell>
          <cell r="AI8" t="str">
            <v>中</v>
          </cell>
          <cell r="AJ8" t="str">
            <v>６</v>
          </cell>
          <cell r="AK8" t="str">
            <v>安田中学校</v>
          </cell>
          <cell r="AM8">
            <v>2023</v>
          </cell>
          <cell r="AN8" t="str">
            <v>令和5年度</v>
          </cell>
          <cell r="AO8" t="str">
            <v>令和5年度</v>
          </cell>
          <cell r="AP8">
            <v>69</v>
          </cell>
          <cell r="AQ8">
            <v>50</v>
          </cell>
          <cell r="AR8">
            <v>71</v>
          </cell>
          <cell r="AS8" t="str">
            <v>R5</v>
          </cell>
        </row>
        <row r="9">
          <cell r="Z9">
            <v>190</v>
          </cell>
          <cell r="AA9" t="str">
            <v>女学院中</v>
          </cell>
          <cell r="AB9" t="str">
            <v>ｼﾞｮｶﾞｸｲﾝ</v>
          </cell>
          <cell r="AC9" t="str">
            <v>広島南</v>
          </cell>
          <cell r="AD9" t="str">
            <v>広島</v>
          </cell>
          <cell r="AE9" t="str">
            <v>730-0014</v>
          </cell>
          <cell r="AF9" t="str">
            <v>広島市中区上幟町11-32</v>
          </cell>
          <cell r="AG9" t="str">
            <v>082-228-4131</v>
          </cell>
          <cell r="AH9" t="str">
            <v>082-227-5376</v>
          </cell>
          <cell r="AI9" t="str">
            <v>中</v>
          </cell>
          <cell r="AJ9" t="str">
            <v>７</v>
          </cell>
          <cell r="AK9" t="str">
            <v>女学院中学校</v>
          </cell>
          <cell r="AM9">
            <v>2024</v>
          </cell>
          <cell r="AN9" t="str">
            <v>令和6年度</v>
          </cell>
          <cell r="AO9" t="str">
            <v>令和6年度</v>
          </cell>
          <cell r="AP9">
            <v>70</v>
          </cell>
          <cell r="AQ9">
            <v>51</v>
          </cell>
          <cell r="AR9">
            <v>72</v>
          </cell>
          <cell r="AS9" t="str">
            <v>R6</v>
          </cell>
        </row>
        <row r="10">
          <cell r="H10" t="str">
            <v/>
          </cell>
          <cell r="K10" t="str">
            <v/>
          </cell>
          <cell r="Z10">
            <v>220</v>
          </cell>
          <cell r="AA10" t="str">
            <v>広島南特支</v>
          </cell>
          <cell r="AB10" t="str">
            <v>ﾋﾛｼﾏﾐﾅﾐﾄｸｼ</v>
          </cell>
          <cell r="AC10" t="str">
            <v>広島南</v>
          </cell>
          <cell r="AD10" t="str">
            <v>広島</v>
          </cell>
          <cell r="AE10" t="str">
            <v>730-0822</v>
          </cell>
          <cell r="AF10" t="str">
            <v>広島市中区吉島東2-10-33</v>
          </cell>
          <cell r="AG10" t="str">
            <v>082-244-0421</v>
          </cell>
          <cell r="AH10" t="str">
            <v>082-244-0423</v>
          </cell>
          <cell r="AI10" t="str">
            <v>中</v>
          </cell>
          <cell r="AJ10" t="str">
            <v>８</v>
          </cell>
          <cell r="AK10" t="str">
            <v>広島南特支</v>
          </cell>
          <cell r="AM10">
            <v>2025</v>
          </cell>
          <cell r="AN10" t="str">
            <v>令和7年度</v>
          </cell>
          <cell r="AO10" t="str">
            <v>令和7年度</v>
          </cell>
          <cell r="AP10">
            <v>71</v>
          </cell>
          <cell r="AQ10">
            <v>52</v>
          </cell>
          <cell r="AR10">
            <v>73</v>
          </cell>
          <cell r="AS10" t="str">
            <v>R7</v>
          </cell>
        </row>
        <row r="11">
          <cell r="Z11">
            <v>250</v>
          </cell>
          <cell r="AA11" t="str">
            <v>温品中</v>
          </cell>
          <cell r="AB11" t="str">
            <v>ﾇｸｼﾅ</v>
          </cell>
          <cell r="AC11" t="str">
            <v>広島東</v>
          </cell>
          <cell r="AD11" t="str">
            <v>広島</v>
          </cell>
          <cell r="AE11" t="str">
            <v>732-0033</v>
          </cell>
          <cell r="AF11" t="str">
            <v>広島市東区温品8-5-1</v>
          </cell>
          <cell r="AG11" t="str">
            <v>082-289-1890</v>
          </cell>
          <cell r="AH11" t="str">
            <v>082-280-5499</v>
          </cell>
          <cell r="AI11" t="str">
            <v>東</v>
          </cell>
          <cell r="AJ11" t="str">
            <v>１</v>
          </cell>
          <cell r="AK11" t="str">
            <v>温品中学校</v>
          </cell>
          <cell r="AM11">
            <v>2026</v>
          </cell>
          <cell r="AN11" t="str">
            <v>令和8年度</v>
          </cell>
          <cell r="AO11" t="str">
            <v>令和8年度</v>
          </cell>
          <cell r="AP11">
            <v>72</v>
          </cell>
          <cell r="AQ11">
            <v>53</v>
          </cell>
          <cell r="AR11">
            <v>74</v>
          </cell>
          <cell r="AS11" t="str">
            <v>R8</v>
          </cell>
        </row>
        <row r="12">
          <cell r="Z12">
            <v>280</v>
          </cell>
          <cell r="AA12" t="str">
            <v>戸坂中</v>
          </cell>
          <cell r="AB12" t="str">
            <v>ﾍｻｶ</v>
          </cell>
          <cell r="AC12" t="str">
            <v>広島東</v>
          </cell>
          <cell r="AD12" t="str">
            <v>広島</v>
          </cell>
          <cell r="AE12" t="str">
            <v>732-0012</v>
          </cell>
          <cell r="AF12" t="str">
            <v>広島市東区戸坂新町3-1-1</v>
          </cell>
          <cell r="AG12" t="str">
            <v>082-229-1250</v>
          </cell>
          <cell r="AH12" t="str">
            <v>082-229-8265</v>
          </cell>
          <cell r="AI12" t="str">
            <v>東</v>
          </cell>
          <cell r="AJ12" t="str">
            <v>２</v>
          </cell>
          <cell r="AK12" t="str">
            <v>戸坂中学校</v>
          </cell>
          <cell r="AM12">
            <v>2027</v>
          </cell>
          <cell r="AN12" t="str">
            <v>令和9年度</v>
          </cell>
          <cell r="AO12" t="str">
            <v>令和9年度</v>
          </cell>
          <cell r="AP12">
            <v>73</v>
          </cell>
          <cell r="AQ12">
            <v>54</v>
          </cell>
          <cell r="AR12">
            <v>75</v>
          </cell>
          <cell r="AS12" t="str">
            <v>R9</v>
          </cell>
        </row>
        <row r="13">
          <cell r="Z13">
            <v>310</v>
          </cell>
          <cell r="AA13" t="str">
            <v>牛田中</v>
          </cell>
          <cell r="AB13" t="str">
            <v>ｳｼﾀ</v>
          </cell>
          <cell r="AC13" t="str">
            <v>広島東</v>
          </cell>
          <cell r="AD13" t="str">
            <v>広島</v>
          </cell>
          <cell r="AE13" t="str">
            <v>732-0068</v>
          </cell>
          <cell r="AF13" t="str">
            <v>広島市東区牛田新町1-14-1</v>
          </cell>
          <cell r="AG13" t="str">
            <v>082-221-9073</v>
          </cell>
          <cell r="AH13" t="str">
            <v>082-211-3658</v>
          </cell>
          <cell r="AI13" t="str">
            <v>東</v>
          </cell>
          <cell r="AJ13" t="str">
            <v>３</v>
          </cell>
          <cell r="AK13" t="str">
            <v>牛田中学校</v>
          </cell>
          <cell r="AM13">
            <v>2028</v>
          </cell>
          <cell r="AN13" t="str">
            <v>令和10年度</v>
          </cell>
          <cell r="AO13" t="str">
            <v>令和10年度</v>
          </cell>
          <cell r="AP13">
            <v>74</v>
          </cell>
          <cell r="AQ13">
            <v>55</v>
          </cell>
          <cell r="AR13">
            <v>76</v>
          </cell>
          <cell r="AS13" t="str">
            <v>R10</v>
          </cell>
        </row>
        <row r="14">
          <cell r="Z14">
            <v>340</v>
          </cell>
          <cell r="AA14" t="str">
            <v>二葉中</v>
          </cell>
          <cell r="AB14" t="str">
            <v>ﾌﾀﾊﾞ</v>
          </cell>
          <cell r="AC14" t="str">
            <v>広島東</v>
          </cell>
          <cell r="AD14" t="str">
            <v>広島</v>
          </cell>
          <cell r="AE14" t="str">
            <v>732-0052</v>
          </cell>
          <cell r="AF14" t="str">
            <v>広島市東区光町2-15-8</v>
          </cell>
          <cell r="AG14" t="str">
            <v>082-262-0396</v>
          </cell>
          <cell r="AH14" t="str">
            <v>082-262-3380</v>
          </cell>
          <cell r="AI14" t="str">
            <v>東</v>
          </cell>
          <cell r="AJ14" t="str">
            <v>４</v>
          </cell>
          <cell r="AK14" t="str">
            <v>二葉中学校</v>
          </cell>
          <cell r="AM14">
            <v>2029</v>
          </cell>
          <cell r="AN14" t="str">
            <v>令和11年度</v>
          </cell>
          <cell r="AO14" t="str">
            <v>令和11年度</v>
          </cell>
          <cell r="AP14">
            <v>75</v>
          </cell>
          <cell r="AQ14">
            <v>56</v>
          </cell>
          <cell r="AR14">
            <v>77</v>
          </cell>
          <cell r="AS14" t="str">
            <v>R11</v>
          </cell>
        </row>
        <row r="15">
          <cell r="Z15">
            <v>370</v>
          </cell>
          <cell r="AA15" t="str">
            <v>福木中</v>
          </cell>
          <cell r="AB15" t="str">
            <v>ﾌｸｷ</v>
          </cell>
          <cell r="AC15" t="str">
            <v>広島東</v>
          </cell>
          <cell r="AD15" t="str">
            <v>広島</v>
          </cell>
          <cell r="AE15" t="str">
            <v>732-0031</v>
          </cell>
          <cell r="AF15" t="str">
            <v>広島市東区馬木9-1-5</v>
          </cell>
          <cell r="AG15" t="str">
            <v>082-899-2240</v>
          </cell>
          <cell r="AH15" t="str">
            <v>082-899-3384</v>
          </cell>
          <cell r="AI15" t="str">
            <v>東</v>
          </cell>
          <cell r="AJ15" t="str">
            <v>５</v>
          </cell>
          <cell r="AK15" t="str">
            <v>福木中学校</v>
          </cell>
          <cell r="AM15">
            <v>2030</v>
          </cell>
          <cell r="AN15" t="str">
            <v>令和12年度</v>
          </cell>
          <cell r="AO15" t="str">
            <v>令和12年度</v>
          </cell>
          <cell r="AP15">
            <v>76</v>
          </cell>
          <cell r="AQ15">
            <v>57</v>
          </cell>
          <cell r="AR15">
            <v>78</v>
          </cell>
          <cell r="AS15" t="str">
            <v>R12</v>
          </cell>
          <cell r="AW15" t="str">
            <v>陸連登録用</v>
          </cell>
        </row>
        <row r="16">
          <cell r="Z16">
            <v>400</v>
          </cell>
          <cell r="AA16" t="str">
            <v>早稲田中</v>
          </cell>
          <cell r="AB16" t="str">
            <v>ﾜｾﾀﾞ</v>
          </cell>
          <cell r="AC16" t="str">
            <v>広島東</v>
          </cell>
          <cell r="AD16" t="str">
            <v>広島</v>
          </cell>
          <cell r="AE16" t="str">
            <v>732-0062</v>
          </cell>
          <cell r="AF16" t="str">
            <v>広島市東区牛田早稲田4-15-1</v>
          </cell>
          <cell r="AG16" t="str">
            <v>082-223-2933</v>
          </cell>
          <cell r="AH16" t="str">
            <v>082-223-6449</v>
          </cell>
          <cell r="AI16" t="str">
            <v>東</v>
          </cell>
          <cell r="AJ16" t="str">
            <v>６</v>
          </cell>
          <cell r="AK16" t="str">
            <v>早稲田中学校</v>
          </cell>
          <cell r="AM16">
            <v>2031</v>
          </cell>
          <cell r="AN16" t="str">
            <v>令和13年度</v>
          </cell>
          <cell r="AO16" t="str">
            <v>令和13年度</v>
          </cell>
          <cell r="AP16">
            <v>77</v>
          </cell>
          <cell r="AQ16">
            <v>58</v>
          </cell>
          <cell r="AR16">
            <v>79</v>
          </cell>
          <cell r="AS16" t="str">
            <v>R13</v>
          </cell>
          <cell r="AV16" t="str">
            <v>連番</v>
          </cell>
          <cell r="AX16" t="str">
            <v>生年月日（西暦）</v>
          </cell>
        </row>
        <row r="17">
          <cell r="F17" t="str">
            <v/>
          </cell>
          <cell r="J17" t="str">
            <v/>
          </cell>
          <cell r="P17" t="str">
            <v>男</v>
          </cell>
          <cell r="S17">
            <v>430</v>
          </cell>
          <cell r="T17" t="str">
            <v>広島城北中</v>
          </cell>
          <cell r="V17">
            <v>0</v>
          </cell>
          <cell r="W17" t="b">
            <v>0</v>
          </cell>
          <cell r="X17" t="str">
            <v xml:space="preserve"> </v>
          </cell>
          <cell r="Z17">
            <v>430</v>
          </cell>
          <cell r="AA17" t="str">
            <v>広島城北中</v>
          </cell>
          <cell r="AB17" t="str">
            <v>ﾋﾛｼﾏｼﾞｮｳﾎｸ</v>
          </cell>
          <cell r="AC17" t="str">
            <v>広島東</v>
          </cell>
          <cell r="AD17" t="str">
            <v>広島</v>
          </cell>
          <cell r="AE17" t="str">
            <v>732-0015</v>
          </cell>
          <cell r="AF17" t="str">
            <v>広島市東区戸坂城山町1-3</v>
          </cell>
          <cell r="AG17" t="str">
            <v>082-229-0111</v>
          </cell>
          <cell r="AH17" t="str">
            <v>082-220-2366</v>
          </cell>
          <cell r="AI17" t="str">
            <v>東</v>
          </cell>
          <cell r="AJ17" t="str">
            <v>７</v>
          </cell>
          <cell r="AK17" t="str">
            <v>広島城北中学校</v>
          </cell>
          <cell r="AM17">
            <v>2032</v>
          </cell>
          <cell r="AN17" t="str">
            <v>令和14年度</v>
          </cell>
          <cell r="AO17" t="str">
            <v>令和14年度</v>
          </cell>
          <cell r="AP17">
            <v>78</v>
          </cell>
          <cell r="AQ17">
            <v>59</v>
          </cell>
          <cell r="AR17">
            <v>80</v>
          </cell>
          <cell r="AS17" t="str">
            <v>R14</v>
          </cell>
          <cell r="AV17" t="str">
            <v/>
          </cell>
          <cell r="AW17" t="str">
            <v/>
          </cell>
          <cell r="AX17" t="str">
            <v/>
          </cell>
        </row>
        <row r="18">
          <cell r="F18" t="str">
            <v/>
          </cell>
          <cell r="J18" t="str">
            <v/>
          </cell>
          <cell r="P18" t="str">
            <v>男</v>
          </cell>
          <cell r="S18">
            <v>460</v>
          </cell>
          <cell r="T18" t="str">
            <v>広島中央特支</v>
          </cell>
          <cell r="V18">
            <v>0</v>
          </cell>
          <cell r="W18" t="b">
            <v>0</v>
          </cell>
          <cell r="X18" t="str">
            <v xml:space="preserve"> </v>
          </cell>
          <cell r="Z18">
            <v>460</v>
          </cell>
          <cell r="AA18" t="str">
            <v>広島中央特支</v>
          </cell>
          <cell r="AB18" t="str">
            <v>ﾋﾛｼﾏﾁｭｳｵｳﾄｸｼ</v>
          </cell>
          <cell r="AC18" t="str">
            <v>広島東</v>
          </cell>
          <cell r="AD18" t="str">
            <v>広島</v>
          </cell>
          <cell r="AE18" t="str">
            <v>732-0009</v>
          </cell>
          <cell r="AF18" t="str">
            <v>広島市東区戸坂千足2-1-4</v>
          </cell>
          <cell r="AG18" t="str">
            <v>082-229-4134</v>
          </cell>
          <cell r="AH18" t="str">
            <v>082-229-4136</v>
          </cell>
          <cell r="AI18" t="str">
            <v>東</v>
          </cell>
          <cell r="AJ18" t="str">
            <v>８</v>
          </cell>
          <cell r="AK18" t="str">
            <v>広島中央特別支援学校</v>
          </cell>
          <cell r="AM18">
            <v>2033</v>
          </cell>
          <cell r="AN18" t="str">
            <v>令和15年度</v>
          </cell>
          <cell r="AO18" t="str">
            <v>令和15年度</v>
          </cell>
          <cell r="AP18">
            <v>79</v>
          </cell>
          <cell r="AQ18">
            <v>60</v>
          </cell>
          <cell r="AR18">
            <v>81</v>
          </cell>
          <cell r="AS18" t="str">
            <v>R15</v>
          </cell>
          <cell r="AV18" t="str">
            <v/>
          </cell>
          <cell r="AW18" t="str">
            <v/>
          </cell>
          <cell r="AX18" t="str">
            <v/>
          </cell>
        </row>
        <row r="19">
          <cell r="F19" t="str">
            <v/>
          </cell>
          <cell r="J19" t="str">
            <v/>
          </cell>
          <cell r="P19" t="str">
            <v>男</v>
          </cell>
          <cell r="S19">
            <v>490</v>
          </cell>
          <cell r="T19" t="str">
            <v>朝鮮中級</v>
          </cell>
          <cell r="V19">
            <v>0</v>
          </cell>
          <cell r="W19" t="b">
            <v>0</v>
          </cell>
          <cell r="X19" t="str">
            <v xml:space="preserve"> </v>
          </cell>
          <cell r="Z19">
            <v>490</v>
          </cell>
          <cell r="AA19" t="str">
            <v>朝鮮中級</v>
          </cell>
          <cell r="AB19" t="str">
            <v>ﾁｮｳｾﾝﾁｭｳｷｭｳ</v>
          </cell>
          <cell r="AC19" t="str">
            <v>広島東</v>
          </cell>
          <cell r="AD19" t="str">
            <v>広島</v>
          </cell>
          <cell r="AE19" t="str">
            <v>732-0048</v>
          </cell>
          <cell r="AF19" t="str">
            <v>広島市東区山根町37-50</v>
          </cell>
          <cell r="AG19" t="str">
            <v>082-261-0028</v>
          </cell>
          <cell r="AH19" t="str">
            <v>082-261-0029</v>
          </cell>
          <cell r="AI19" t="str">
            <v>東</v>
          </cell>
          <cell r="AK19" t="str">
            <v>朝鮮中級学校</v>
          </cell>
          <cell r="AM19">
            <v>2034</v>
          </cell>
          <cell r="AN19" t="str">
            <v>令和16年度</v>
          </cell>
          <cell r="AO19" t="str">
            <v>令和16年度</v>
          </cell>
          <cell r="AP19">
            <v>80</v>
          </cell>
          <cell r="AQ19">
            <v>61</v>
          </cell>
          <cell r="AR19">
            <v>82</v>
          </cell>
          <cell r="AS19" t="str">
            <v>R16</v>
          </cell>
          <cell r="AV19" t="str">
            <v/>
          </cell>
          <cell r="AW19" t="str">
            <v/>
          </cell>
          <cell r="AX19" t="str">
            <v/>
          </cell>
        </row>
        <row r="20">
          <cell r="F20" t="str">
            <v/>
          </cell>
          <cell r="J20" t="str">
            <v/>
          </cell>
          <cell r="P20" t="str">
            <v>男</v>
          </cell>
          <cell r="S20">
            <v>520</v>
          </cell>
          <cell r="T20" t="str">
            <v>大州中</v>
          </cell>
          <cell r="V20">
            <v>0</v>
          </cell>
          <cell r="W20" t="b">
            <v>0</v>
          </cell>
          <cell r="X20" t="str">
            <v xml:space="preserve"> </v>
          </cell>
          <cell r="Z20">
            <v>520</v>
          </cell>
          <cell r="AA20" t="str">
            <v>大州中</v>
          </cell>
          <cell r="AB20" t="str">
            <v>ｵｵｽﾞ</v>
          </cell>
          <cell r="AC20" t="str">
            <v>広島南</v>
          </cell>
          <cell r="AD20" t="str">
            <v>広島</v>
          </cell>
          <cell r="AE20" t="str">
            <v>732-0802</v>
          </cell>
          <cell r="AF20" t="str">
            <v>広島市南区大州5-10-4</v>
          </cell>
          <cell r="AG20" t="str">
            <v>082-281-1574</v>
          </cell>
          <cell r="AH20" t="str">
            <v>082-288-7074</v>
          </cell>
          <cell r="AI20" t="str">
            <v>南</v>
          </cell>
          <cell r="AJ20" t="str">
            <v>１</v>
          </cell>
          <cell r="AK20" t="str">
            <v>大州中学校</v>
          </cell>
          <cell r="AM20">
            <v>2035</v>
          </cell>
          <cell r="AN20" t="str">
            <v>令和17年度</v>
          </cell>
          <cell r="AO20" t="str">
            <v>令和17年度</v>
          </cell>
          <cell r="AP20">
            <v>81</v>
          </cell>
          <cell r="AQ20">
            <v>62</v>
          </cell>
          <cell r="AR20">
            <v>83</v>
          </cell>
          <cell r="AS20" t="str">
            <v>R17</v>
          </cell>
          <cell r="AV20" t="str">
            <v/>
          </cell>
          <cell r="AW20" t="str">
            <v/>
          </cell>
          <cell r="AX20" t="str">
            <v/>
          </cell>
        </row>
        <row r="21">
          <cell r="F21" t="str">
            <v/>
          </cell>
          <cell r="J21" t="str">
            <v/>
          </cell>
          <cell r="P21" t="str">
            <v>男</v>
          </cell>
          <cell r="S21">
            <v>550</v>
          </cell>
          <cell r="T21" t="str">
            <v>段原中</v>
          </cell>
          <cell r="V21">
            <v>0</v>
          </cell>
          <cell r="W21" t="b">
            <v>0</v>
          </cell>
          <cell r="X21" t="str">
            <v xml:space="preserve"> </v>
          </cell>
          <cell r="Z21">
            <v>550</v>
          </cell>
          <cell r="AA21" t="str">
            <v>段原中</v>
          </cell>
          <cell r="AB21" t="str">
            <v>ﾀﾞﾝﾊﾞﾗ</v>
          </cell>
          <cell r="AC21" t="str">
            <v>広島南</v>
          </cell>
          <cell r="AD21" t="str">
            <v>広島</v>
          </cell>
          <cell r="AE21" t="str">
            <v>732-0813</v>
          </cell>
          <cell r="AF21" t="str">
            <v>広島市南区霞1-3-30</v>
          </cell>
          <cell r="AG21" t="str">
            <v>082-281-9171</v>
          </cell>
          <cell r="AH21" t="str">
            <v>082-288-7141</v>
          </cell>
          <cell r="AI21" t="str">
            <v>南</v>
          </cell>
          <cell r="AJ21" t="str">
            <v>２</v>
          </cell>
          <cell r="AK21" t="str">
            <v>段原中学校</v>
          </cell>
          <cell r="AM21">
            <v>2036</v>
          </cell>
          <cell r="AN21" t="str">
            <v>令和18年度</v>
          </cell>
          <cell r="AO21" t="str">
            <v>令和18年度</v>
          </cell>
          <cell r="AP21">
            <v>82</v>
          </cell>
          <cell r="AQ21">
            <v>63</v>
          </cell>
          <cell r="AR21">
            <v>84</v>
          </cell>
          <cell r="AS21" t="str">
            <v>R18</v>
          </cell>
          <cell r="AV21" t="str">
            <v/>
          </cell>
          <cell r="AW21" t="str">
            <v/>
          </cell>
          <cell r="AX21" t="str">
            <v/>
          </cell>
        </row>
        <row r="22">
          <cell r="F22" t="str">
            <v/>
          </cell>
          <cell r="J22" t="str">
            <v/>
          </cell>
          <cell r="P22" t="str">
            <v>男</v>
          </cell>
          <cell r="S22">
            <v>580</v>
          </cell>
          <cell r="T22" t="str">
            <v>翠町中</v>
          </cell>
          <cell r="V22">
            <v>0</v>
          </cell>
          <cell r="W22" t="b">
            <v>0</v>
          </cell>
          <cell r="X22" t="str">
            <v xml:space="preserve"> </v>
          </cell>
          <cell r="Z22">
            <v>580</v>
          </cell>
          <cell r="AA22" t="str">
            <v>翠町中</v>
          </cell>
          <cell r="AB22" t="str">
            <v>ﾐﾄﾞﾘﾏﾁ</v>
          </cell>
          <cell r="AC22" t="str">
            <v>広島南</v>
          </cell>
          <cell r="AD22" t="str">
            <v>広島</v>
          </cell>
          <cell r="AE22" t="str">
            <v>734-0005</v>
          </cell>
          <cell r="AF22" t="str">
            <v>広島市南区翠4-15-1</v>
          </cell>
          <cell r="AG22" t="str">
            <v>082-251-7448</v>
          </cell>
          <cell r="AH22" t="str">
            <v>082-252-1408</v>
          </cell>
          <cell r="AI22" t="str">
            <v>南</v>
          </cell>
          <cell r="AJ22" t="str">
            <v>３</v>
          </cell>
          <cell r="AK22" t="str">
            <v>翠町中学校</v>
          </cell>
          <cell r="AM22">
            <v>2037</v>
          </cell>
          <cell r="AN22" t="str">
            <v>令和19年度</v>
          </cell>
          <cell r="AO22" t="str">
            <v>令和19年度</v>
          </cell>
          <cell r="AP22">
            <v>83</v>
          </cell>
          <cell r="AQ22">
            <v>64</v>
          </cell>
          <cell r="AR22">
            <v>85</v>
          </cell>
          <cell r="AS22" t="str">
            <v>R19</v>
          </cell>
          <cell r="AV22" t="str">
            <v/>
          </cell>
          <cell r="AW22" t="str">
            <v/>
          </cell>
          <cell r="AX22" t="str">
            <v/>
          </cell>
        </row>
        <row r="23">
          <cell r="F23" t="str">
            <v/>
          </cell>
          <cell r="J23" t="str">
            <v/>
          </cell>
          <cell r="P23" t="str">
            <v>男</v>
          </cell>
          <cell r="S23">
            <v>610</v>
          </cell>
          <cell r="T23" t="str">
            <v>仁保中</v>
          </cell>
          <cell r="V23">
            <v>0</v>
          </cell>
          <cell r="W23" t="b">
            <v>0</v>
          </cell>
          <cell r="X23" t="str">
            <v xml:space="preserve"> </v>
          </cell>
          <cell r="Z23">
            <v>610</v>
          </cell>
          <cell r="AA23" t="str">
            <v>仁保中</v>
          </cell>
          <cell r="AB23" t="str">
            <v>ﾆﾎ</v>
          </cell>
          <cell r="AC23" t="str">
            <v>広島南</v>
          </cell>
          <cell r="AD23" t="str">
            <v>広島</v>
          </cell>
          <cell r="AE23" t="str">
            <v>734-0026</v>
          </cell>
          <cell r="AF23" t="str">
            <v>広島市南区仁保1-56-1</v>
          </cell>
          <cell r="AG23" t="str">
            <v>082-281-1115</v>
          </cell>
          <cell r="AH23" t="str">
            <v>082-581-2174</v>
          </cell>
          <cell r="AI23" t="str">
            <v>南</v>
          </cell>
          <cell r="AJ23" t="str">
            <v>４</v>
          </cell>
          <cell r="AK23" t="str">
            <v>仁保中学校</v>
          </cell>
          <cell r="AM23">
            <v>2038</v>
          </cell>
          <cell r="AN23" t="str">
            <v>令和20年度</v>
          </cell>
          <cell r="AO23" t="str">
            <v>令和20年度</v>
          </cell>
          <cell r="AP23">
            <v>84</v>
          </cell>
          <cell r="AQ23">
            <v>65</v>
          </cell>
          <cell r="AR23">
            <v>86</v>
          </cell>
          <cell r="AS23" t="str">
            <v>R20</v>
          </cell>
          <cell r="AV23" t="str">
            <v/>
          </cell>
          <cell r="AW23" t="str">
            <v/>
          </cell>
          <cell r="AX23" t="str">
            <v/>
          </cell>
        </row>
        <row r="24">
          <cell r="F24" t="str">
            <v/>
          </cell>
          <cell r="J24" t="str">
            <v/>
          </cell>
          <cell r="P24" t="str">
            <v>男</v>
          </cell>
          <cell r="S24">
            <v>640</v>
          </cell>
          <cell r="T24" t="str">
            <v>楠那中</v>
          </cell>
          <cell r="V24">
            <v>0</v>
          </cell>
          <cell r="W24" t="b">
            <v>0</v>
          </cell>
          <cell r="X24" t="str">
            <v xml:space="preserve"> </v>
          </cell>
          <cell r="Z24">
            <v>640</v>
          </cell>
          <cell r="AA24" t="str">
            <v>楠那中</v>
          </cell>
          <cell r="AB24" t="str">
            <v>ｸｽﾅ</v>
          </cell>
          <cell r="AC24" t="str">
            <v>広島南</v>
          </cell>
          <cell r="AD24" t="str">
            <v>広島</v>
          </cell>
          <cell r="AE24" t="str">
            <v>734-0032</v>
          </cell>
          <cell r="AF24" t="str">
            <v>広島市南区楠那町4-1</v>
          </cell>
          <cell r="AG24" t="str">
            <v>082-255-0415</v>
          </cell>
          <cell r="AH24" t="str">
            <v>082-252-0443</v>
          </cell>
          <cell r="AI24" t="str">
            <v>南</v>
          </cell>
          <cell r="AJ24" t="str">
            <v>５</v>
          </cell>
          <cell r="AK24" t="str">
            <v>楠那中学校</v>
          </cell>
          <cell r="AM24">
            <v>2039</v>
          </cell>
          <cell r="AN24" t="str">
            <v>令和21年度</v>
          </cell>
          <cell r="AO24" t="str">
            <v>令和21年度</v>
          </cell>
          <cell r="AP24">
            <v>85</v>
          </cell>
          <cell r="AQ24">
            <v>66</v>
          </cell>
          <cell r="AR24">
            <v>87</v>
          </cell>
          <cell r="AS24" t="str">
            <v>R21</v>
          </cell>
          <cell r="AV24" t="str">
            <v/>
          </cell>
          <cell r="AW24" t="str">
            <v/>
          </cell>
          <cell r="AX24" t="str">
            <v/>
          </cell>
        </row>
        <row r="25">
          <cell r="F25" t="str">
            <v/>
          </cell>
          <cell r="J25" t="str">
            <v/>
          </cell>
          <cell r="P25" t="str">
            <v>男</v>
          </cell>
          <cell r="S25">
            <v>670</v>
          </cell>
          <cell r="T25" t="str">
            <v>宇品中</v>
          </cell>
          <cell r="V25">
            <v>0</v>
          </cell>
          <cell r="W25" t="b">
            <v>0</v>
          </cell>
          <cell r="X25" t="str">
            <v xml:space="preserve"> </v>
          </cell>
          <cell r="Z25">
            <v>670</v>
          </cell>
          <cell r="AA25" t="str">
            <v>宇品中</v>
          </cell>
          <cell r="AB25" t="str">
            <v>ｳｼﾞﾅ</v>
          </cell>
          <cell r="AC25" t="str">
            <v>広島南</v>
          </cell>
          <cell r="AD25" t="str">
            <v>広島</v>
          </cell>
          <cell r="AE25" t="str">
            <v>734-0003</v>
          </cell>
          <cell r="AF25" t="str">
            <v>広島市南区宇品東5-1-51</v>
          </cell>
          <cell r="AG25" t="str">
            <v>082-251-5368</v>
          </cell>
          <cell r="AH25" t="str">
            <v>082-252-1680</v>
          </cell>
          <cell r="AI25" t="str">
            <v>南</v>
          </cell>
          <cell r="AJ25" t="str">
            <v>６</v>
          </cell>
          <cell r="AK25" t="str">
            <v>宇品中学校</v>
          </cell>
          <cell r="AM25">
            <v>2040</v>
          </cell>
          <cell r="AN25" t="str">
            <v>令和22年度</v>
          </cell>
          <cell r="AO25" t="str">
            <v>令和22年度</v>
          </cell>
          <cell r="AP25">
            <v>86</v>
          </cell>
          <cell r="AQ25">
            <v>67</v>
          </cell>
          <cell r="AR25">
            <v>88</v>
          </cell>
          <cell r="AS25" t="str">
            <v>R22</v>
          </cell>
          <cell r="AV25" t="str">
            <v/>
          </cell>
          <cell r="AW25" t="str">
            <v/>
          </cell>
          <cell r="AX25" t="str">
            <v/>
          </cell>
        </row>
        <row r="26">
          <cell r="F26" t="str">
            <v/>
          </cell>
          <cell r="J26" t="str">
            <v/>
          </cell>
          <cell r="P26" t="str">
            <v>男</v>
          </cell>
          <cell r="S26">
            <v>700</v>
          </cell>
          <cell r="T26" t="str">
            <v>似島中</v>
          </cell>
          <cell r="V26">
            <v>0</v>
          </cell>
          <cell r="W26" t="b">
            <v>0</v>
          </cell>
          <cell r="X26" t="str">
            <v xml:space="preserve"> </v>
          </cell>
          <cell r="Z26">
            <v>700</v>
          </cell>
          <cell r="AA26" t="str">
            <v>似島中</v>
          </cell>
          <cell r="AB26" t="str">
            <v>ﾆﾉｼﾏ</v>
          </cell>
          <cell r="AC26" t="str">
            <v>広島南</v>
          </cell>
          <cell r="AD26" t="str">
            <v>広島</v>
          </cell>
          <cell r="AE26" t="str">
            <v>734-0017</v>
          </cell>
          <cell r="AF26" t="str">
            <v>広島市南区似島町字南風泊2250番地</v>
          </cell>
          <cell r="AG26" t="str">
            <v>082-259-2003</v>
          </cell>
          <cell r="AH26" t="str">
            <v>082-259-2183</v>
          </cell>
          <cell r="AI26" t="str">
            <v>南</v>
          </cell>
          <cell r="AJ26" t="str">
            <v>７</v>
          </cell>
          <cell r="AK26" t="str">
            <v>似島中学校</v>
          </cell>
          <cell r="AM26">
            <v>2041</v>
          </cell>
          <cell r="AN26" t="str">
            <v>令和23年度</v>
          </cell>
          <cell r="AO26" t="str">
            <v>令和23年度</v>
          </cell>
          <cell r="AP26">
            <v>87</v>
          </cell>
          <cell r="AQ26">
            <v>68</v>
          </cell>
          <cell r="AR26">
            <v>89</v>
          </cell>
          <cell r="AS26" t="str">
            <v>R23</v>
          </cell>
          <cell r="AV26" t="str">
            <v/>
          </cell>
          <cell r="AW26" t="str">
            <v/>
          </cell>
          <cell r="AX26" t="str">
            <v/>
          </cell>
        </row>
        <row r="27">
          <cell r="F27" t="str">
            <v/>
          </cell>
          <cell r="J27" t="str">
            <v/>
          </cell>
          <cell r="P27" t="str">
            <v>男</v>
          </cell>
          <cell r="S27">
            <v>730</v>
          </cell>
          <cell r="T27" t="str">
            <v>似島学園中</v>
          </cell>
          <cell r="V27">
            <v>0</v>
          </cell>
          <cell r="W27" t="b">
            <v>0</v>
          </cell>
          <cell r="X27" t="str">
            <v xml:space="preserve"> </v>
          </cell>
          <cell r="Z27">
            <v>730</v>
          </cell>
          <cell r="AA27" t="str">
            <v>似島学園中</v>
          </cell>
          <cell r="AB27" t="str">
            <v>ﾆﾉｼﾏｶﾞｸｴﾝ</v>
          </cell>
          <cell r="AC27" t="str">
            <v>広島南</v>
          </cell>
          <cell r="AD27" t="str">
            <v>広島</v>
          </cell>
          <cell r="AE27" t="str">
            <v>734-0017</v>
          </cell>
          <cell r="AF27" t="str">
            <v>広島市南区似島町長谷1487</v>
          </cell>
          <cell r="AG27" t="str">
            <v>082-259-2311</v>
          </cell>
          <cell r="AH27" t="str">
            <v>082-259-1858</v>
          </cell>
          <cell r="AI27" t="str">
            <v>南</v>
          </cell>
          <cell r="AJ27" t="str">
            <v>８</v>
          </cell>
          <cell r="AK27" t="str">
            <v>似島学園中学校</v>
          </cell>
          <cell r="AM27">
            <v>2042</v>
          </cell>
          <cell r="AN27" t="str">
            <v>令和24年度</v>
          </cell>
          <cell r="AO27" t="str">
            <v>令和24年度</v>
          </cell>
          <cell r="AP27">
            <v>88</v>
          </cell>
          <cell r="AQ27">
            <v>69</v>
          </cell>
          <cell r="AR27">
            <v>90</v>
          </cell>
          <cell r="AS27" t="str">
            <v>R24</v>
          </cell>
          <cell r="AV27" t="str">
            <v/>
          </cell>
          <cell r="AW27" t="str">
            <v/>
          </cell>
          <cell r="AX27" t="str">
            <v/>
          </cell>
        </row>
        <row r="28">
          <cell r="F28" t="str">
            <v/>
          </cell>
          <cell r="J28" t="str">
            <v/>
          </cell>
          <cell r="P28" t="str">
            <v>男</v>
          </cell>
          <cell r="S28">
            <v>760</v>
          </cell>
          <cell r="T28" t="str">
            <v>広大附中</v>
          </cell>
          <cell r="V28">
            <v>0</v>
          </cell>
          <cell r="W28" t="b">
            <v>0</v>
          </cell>
          <cell r="X28" t="str">
            <v xml:space="preserve"> </v>
          </cell>
          <cell r="Z28">
            <v>760</v>
          </cell>
          <cell r="AA28" t="str">
            <v>広大附中</v>
          </cell>
          <cell r="AB28" t="str">
            <v>ﾋﾛﾀﾞｲﾌ</v>
          </cell>
          <cell r="AC28" t="str">
            <v>広島南</v>
          </cell>
          <cell r="AD28" t="str">
            <v>広島</v>
          </cell>
          <cell r="AE28" t="str">
            <v>734-0005</v>
          </cell>
          <cell r="AF28" t="str">
            <v>広島市南区翠1-1-1</v>
          </cell>
          <cell r="AG28" t="str">
            <v>082-251-0192</v>
          </cell>
          <cell r="AH28" t="str">
            <v>082-252-0725</v>
          </cell>
          <cell r="AI28" t="str">
            <v>南</v>
          </cell>
          <cell r="AJ28" t="str">
            <v>９</v>
          </cell>
          <cell r="AK28" t="str">
            <v>広大附中学校</v>
          </cell>
          <cell r="AM28">
            <v>2043</v>
          </cell>
          <cell r="AN28" t="str">
            <v>令和25年度</v>
          </cell>
          <cell r="AO28" t="str">
            <v>令和25年度</v>
          </cell>
          <cell r="AP28">
            <v>89</v>
          </cell>
          <cell r="AQ28">
            <v>70</v>
          </cell>
          <cell r="AR28">
            <v>91</v>
          </cell>
          <cell r="AS28" t="str">
            <v>R25</v>
          </cell>
          <cell r="AV28" t="str">
            <v/>
          </cell>
          <cell r="AW28" t="str">
            <v/>
          </cell>
          <cell r="AX28" t="str">
            <v/>
          </cell>
        </row>
        <row r="29">
          <cell r="F29" t="str">
            <v/>
          </cell>
          <cell r="J29" t="str">
            <v/>
          </cell>
          <cell r="P29" t="str">
            <v>男</v>
          </cell>
          <cell r="S29">
            <v>790</v>
          </cell>
          <cell r="T29" t="str">
            <v>広大東雲中</v>
          </cell>
          <cell r="V29">
            <v>0</v>
          </cell>
          <cell r="W29" t="b">
            <v>0</v>
          </cell>
          <cell r="X29" t="str">
            <v xml:space="preserve"> </v>
          </cell>
          <cell r="Z29">
            <v>790</v>
          </cell>
          <cell r="AA29" t="str">
            <v>広大東雲中</v>
          </cell>
          <cell r="AB29" t="str">
            <v>ﾋﾛﾀﾞｲｼﾉﾉﾒ</v>
          </cell>
          <cell r="AC29" t="str">
            <v>広島南</v>
          </cell>
          <cell r="AD29" t="str">
            <v>広島</v>
          </cell>
          <cell r="AE29" t="str">
            <v>734-0022</v>
          </cell>
          <cell r="AF29" t="str">
            <v>広島市南区東雲3-1-33</v>
          </cell>
          <cell r="AG29" t="str">
            <v>082-890-5222</v>
          </cell>
          <cell r="AH29" t="str">
            <v>082-890-5226</v>
          </cell>
          <cell r="AI29" t="str">
            <v>南</v>
          </cell>
          <cell r="AJ29" t="str">
            <v>１０</v>
          </cell>
          <cell r="AK29" t="str">
            <v>広大東雲中学校</v>
          </cell>
          <cell r="AM29">
            <v>2044</v>
          </cell>
          <cell r="AN29" t="str">
            <v>令和26年度</v>
          </cell>
          <cell r="AO29" t="str">
            <v>令和26年度</v>
          </cell>
          <cell r="AP29">
            <v>90</v>
          </cell>
          <cell r="AQ29">
            <v>71</v>
          </cell>
          <cell r="AR29">
            <v>92</v>
          </cell>
          <cell r="AS29" t="str">
            <v>R26</v>
          </cell>
          <cell r="AV29" t="str">
            <v/>
          </cell>
          <cell r="AW29" t="str">
            <v/>
          </cell>
          <cell r="AX29" t="str">
            <v/>
          </cell>
        </row>
        <row r="30">
          <cell r="F30" t="str">
            <v/>
          </cell>
          <cell r="J30" t="str">
            <v/>
          </cell>
          <cell r="P30" t="str">
            <v>男</v>
          </cell>
          <cell r="S30">
            <v>820</v>
          </cell>
          <cell r="T30" t="str">
            <v>比治山女子中</v>
          </cell>
          <cell r="V30">
            <v>0</v>
          </cell>
          <cell r="W30" t="b">
            <v>0</v>
          </cell>
          <cell r="X30" t="str">
            <v xml:space="preserve"> </v>
          </cell>
          <cell r="Z30">
            <v>820</v>
          </cell>
          <cell r="AA30" t="str">
            <v>比治山女子中</v>
          </cell>
          <cell r="AB30" t="str">
            <v>ﾋｼﾞﾔﾏｼﾞｮｼ</v>
          </cell>
          <cell r="AC30" t="str">
            <v>広島南</v>
          </cell>
          <cell r="AD30" t="str">
            <v>広島</v>
          </cell>
          <cell r="AE30" t="str">
            <v>734-0044</v>
          </cell>
          <cell r="AF30" t="str">
            <v>広島市南区西霞町5-16</v>
          </cell>
          <cell r="AG30" t="str">
            <v>082-251-4478</v>
          </cell>
          <cell r="AH30" t="str">
            <v>082-251-5262</v>
          </cell>
          <cell r="AI30" t="str">
            <v>南</v>
          </cell>
          <cell r="AJ30" t="str">
            <v>１１</v>
          </cell>
          <cell r="AK30" t="str">
            <v>比治山女子中学校</v>
          </cell>
          <cell r="AM30">
            <v>2045</v>
          </cell>
          <cell r="AN30" t="str">
            <v>令和27年度</v>
          </cell>
          <cell r="AO30" t="str">
            <v>令和27年度</v>
          </cell>
          <cell r="AP30">
            <v>91</v>
          </cell>
          <cell r="AQ30">
            <v>72</v>
          </cell>
          <cell r="AR30">
            <v>93</v>
          </cell>
          <cell r="AS30" t="str">
            <v>R27</v>
          </cell>
          <cell r="AV30" t="str">
            <v/>
          </cell>
          <cell r="AW30" t="str">
            <v/>
          </cell>
          <cell r="AX30" t="str">
            <v/>
          </cell>
        </row>
        <row r="31">
          <cell r="F31" t="str">
            <v/>
          </cell>
          <cell r="J31" t="str">
            <v/>
          </cell>
          <cell r="P31" t="str">
            <v>男</v>
          </cell>
          <cell r="S31">
            <v>850</v>
          </cell>
          <cell r="T31" t="str">
            <v>中広中</v>
          </cell>
          <cell r="V31">
            <v>0</v>
          </cell>
          <cell r="W31" t="b">
            <v>0</v>
          </cell>
          <cell r="X31" t="str">
            <v xml:space="preserve"> </v>
          </cell>
          <cell r="Z31">
            <v>850</v>
          </cell>
          <cell r="AA31" t="str">
            <v>中広中</v>
          </cell>
          <cell r="AB31" t="str">
            <v>ﾅｶﾋﾛ</v>
          </cell>
          <cell r="AC31" t="str">
            <v>広島西</v>
          </cell>
          <cell r="AD31" t="str">
            <v>広島</v>
          </cell>
          <cell r="AE31" t="str">
            <v>733-0012</v>
          </cell>
          <cell r="AF31" t="str">
            <v>広島市西区中広町3-1-41</v>
          </cell>
          <cell r="AG31" t="str">
            <v>082-232-2291</v>
          </cell>
          <cell r="AH31" t="str">
            <v>082-231-7417</v>
          </cell>
          <cell r="AI31" t="str">
            <v>西</v>
          </cell>
          <cell r="AJ31" t="str">
            <v>１</v>
          </cell>
          <cell r="AK31" t="str">
            <v>中広中学校</v>
          </cell>
          <cell r="AM31">
            <v>2046</v>
          </cell>
          <cell r="AN31" t="str">
            <v>令和28年度</v>
          </cell>
          <cell r="AO31" t="str">
            <v>令和28年度</v>
          </cell>
          <cell r="AP31">
            <v>92</v>
          </cell>
          <cell r="AQ31">
            <v>73</v>
          </cell>
          <cell r="AR31">
            <v>94</v>
          </cell>
          <cell r="AS31" t="str">
            <v>R28</v>
          </cell>
          <cell r="AV31" t="str">
            <v/>
          </cell>
          <cell r="AW31" t="str">
            <v/>
          </cell>
          <cell r="AX31" t="str">
            <v/>
          </cell>
        </row>
        <row r="32">
          <cell r="F32" t="str">
            <v/>
          </cell>
          <cell r="J32" t="str">
            <v/>
          </cell>
          <cell r="P32" t="str">
            <v>男</v>
          </cell>
          <cell r="S32">
            <v>880</v>
          </cell>
          <cell r="T32" t="str">
            <v>観音中</v>
          </cell>
          <cell r="V32">
            <v>0</v>
          </cell>
          <cell r="W32" t="b">
            <v>0</v>
          </cell>
          <cell r="X32" t="str">
            <v xml:space="preserve"> </v>
          </cell>
          <cell r="Z32">
            <v>880</v>
          </cell>
          <cell r="AA32" t="str">
            <v>観音中</v>
          </cell>
          <cell r="AB32" t="str">
            <v>ｶﾝｵﾝ</v>
          </cell>
          <cell r="AC32" t="str">
            <v>広島西</v>
          </cell>
          <cell r="AD32" t="str">
            <v>広島</v>
          </cell>
          <cell r="AE32" t="str">
            <v>733-0815</v>
          </cell>
          <cell r="AF32" t="str">
            <v>広島市西区南観音3-4-6</v>
          </cell>
          <cell r="AG32" t="str">
            <v>082-232-0458</v>
          </cell>
          <cell r="AH32" t="str">
            <v>082-234-0496</v>
          </cell>
          <cell r="AI32" t="str">
            <v>西</v>
          </cell>
          <cell r="AJ32" t="str">
            <v>２</v>
          </cell>
          <cell r="AK32" t="str">
            <v>観音中学校</v>
          </cell>
          <cell r="AM32">
            <v>2047</v>
          </cell>
          <cell r="AN32" t="str">
            <v>令和29年度</v>
          </cell>
          <cell r="AO32" t="str">
            <v>令和29年度</v>
          </cell>
          <cell r="AP32">
            <v>93</v>
          </cell>
          <cell r="AQ32">
            <v>74</v>
          </cell>
          <cell r="AR32">
            <v>95</v>
          </cell>
          <cell r="AS32" t="str">
            <v>R29</v>
          </cell>
          <cell r="AV32" t="str">
            <v/>
          </cell>
          <cell r="AW32" t="str">
            <v/>
          </cell>
          <cell r="AX32" t="str">
            <v/>
          </cell>
        </row>
        <row r="33">
          <cell r="F33" t="str">
            <v/>
          </cell>
          <cell r="J33" t="str">
            <v/>
          </cell>
          <cell r="P33" t="str">
            <v>男</v>
          </cell>
          <cell r="S33">
            <v>910</v>
          </cell>
          <cell r="T33" t="str">
            <v>己斐中</v>
          </cell>
          <cell r="V33">
            <v>0</v>
          </cell>
          <cell r="W33" t="b">
            <v>0</v>
          </cell>
          <cell r="X33" t="str">
            <v xml:space="preserve"> </v>
          </cell>
          <cell r="Z33">
            <v>910</v>
          </cell>
          <cell r="AA33" t="str">
            <v>己斐中</v>
          </cell>
          <cell r="AB33" t="str">
            <v>ｺｲ</v>
          </cell>
          <cell r="AC33" t="str">
            <v>広島西</v>
          </cell>
          <cell r="AD33" t="str">
            <v>広島</v>
          </cell>
          <cell r="AE33" t="str">
            <v>733-0815</v>
          </cell>
          <cell r="AF33" t="str">
            <v>広島市西区己斐上3-35-1</v>
          </cell>
          <cell r="AG33" t="str">
            <v>082-271-2260</v>
          </cell>
          <cell r="AH33" t="str">
            <v>082-271-5499</v>
          </cell>
          <cell r="AI33" t="str">
            <v>西</v>
          </cell>
          <cell r="AJ33" t="str">
            <v>３</v>
          </cell>
          <cell r="AK33" t="str">
            <v>己斐中学校</v>
          </cell>
          <cell r="AM33">
            <v>2048</v>
          </cell>
          <cell r="AN33" t="str">
            <v>令和30年度</v>
          </cell>
          <cell r="AO33" t="str">
            <v>令和30年度</v>
          </cell>
          <cell r="AP33">
            <v>94</v>
          </cell>
          <cell r="AQ33">
            <v>75</v>
          </cell>
          <cell r="AR33">
            <v>96</v>
          </cell>
          <cell r="AS33" t="str">
            <v>R30</v>
          </cell>
          <cell r="AV33" t="str">
            <v/>
          </cell>
          <cell r="AW33" t="str">
            <v/>
          </cell>
          <cell r="AX33" t="str">
            <v/>
          </cell>
        </row>
        <row r="34">
          <cell r="F34" t="str">
            <v/>
          </cell>
          <cell r="J34" t="str">
            <v/>
          </cell>
          <cell r="P34" t="str">
            <v>男</v>
          </cell>
          <cell r="S34">
            <v>940</v>
          </cell>
          <cell r="T34" t="str">
            <v>庚午中</v>
          </cell>
          <cell r="V34">
            <v>0</v>
          </cell>
          <cell r="W34" t="b">
            <v>0</v>
          </cell>
          <cell r="X34" t="str">
            <v xml:space="preserve"> </v>
          </cell>
          <cell r="Z34">
            <v>940</v>
          </cell>
          <cell r="AA34" t="str">
            <v>庚午中</v>
          </cell>
          <cell r="AB34" t="str">
            <v>ｺｳｺﾞ</v>
          </cell>
          <cell r="AC34" t="str">
            <v>広島西</v>
          </cell>
          <cell r="AD34" t="str">
            <v>広島</v>
          </cell>
          <cell r="AE34" t="str">
            <v>733-0822</v>
          </cell>
          <cell r="AF34" t="str">
            <v>広島市西区庚午中4-12-48</v>
          </cell>
          <cell r="AG34" t="str">
            <v>082-271-0001</v>
          </cell>
          <cell r="AH34" t="str">
            <v>082-271-9944</v>
          </cell>
          <cell r="AI34" t="str">
            <v>西</v>
          </cell>
          <cell r="AJ34" t="str">
            <v>４</v>
          </cell>
          <cell r="AK34" t="str">
            <v>庚午中学校</v>
          </cell>
          <cell r="AM34">
            <v>2049</v>
          </cell>
          <cell r="AO34" t="str">
            <v/>
          </cell>
          <cell r="AP34">
            <v>95</v>
          </cell>
          <cell r="AQ34">
            <v>76</v>
          </cell>
          <cell r="AR34">
            <v>97</v>
          </cell>
          <cell r="AV34" t="str">
            <v/>
          </cell>
          <cell r="AW34" t="str">
            <v/>
          </cell>
          <cell r="AX34" t="str">
            <v/>
          </cell>
        </row>
        <row r="35">
          <cell r="F35" t="str">
            <v/>
          </cell>
          <cell r="J35" t="str">
            <v/>
          </cell>
          <cell r="P35" t="str">
            <v>男</v>
          </cell>
          <cell r="S35">
            <v>970</v>
          </cell>
          <cell r="T35" t="str">
            <v>井口中</v>
          </cell>
          <cell r="V35">
            <v>0</v>
          </cell>
          <cell r="W35" t="b">
            <v>0</v>
          </cell>
          <cell r="X35" t="str">
            <v xml:space="preserve"> </v>
          </cell>
          <cell r="Z35">
            <v>970</v>
          </cell>
          <cell r="AA35" t="str">
            <v>井口中</v>
          </cell>
          <cell r="AB35" t="str">
            <v>ｲﾉｸﾁ</v>
          </cell>
          <cell r="AC35" t="str">
            <v>広島西</v>
          </cell>
          <cell r="AD35" t="str">
            <v>広島</v>
          </cell>
          <cell r="AE35" t="str">
            <v>733-0841</v>
          </cell>
          <cell r="AF35" t="str">
            <v>広島市西区井口明神2-12-1</v>
          </cell>
          <cell r="AG35" t="str">
            <v>082-277-5747</v>
          </cell>
          <cell r="AH35" t="str">
            <v>082-279-8057</v>
          </cell>
          <cell r="AI35" t="str">
            <v>西</v>
          </cell>
          <cell r="AJ35" t="str">
            <v>５</v>
          </cell>
          <cell r="AK35" t="str">
            <v>井口中学校</v>
          </cell>
          <cell r="AM35">
            <v>2050</v>
          </cell>
          <cell r="AO35" t="str">
            <v/>
          </cell>
          <cell r="AP35">
            <v>96</v>
          </cell>
          <cell r="AQ35">
            <v>77</v>
          </cell>
          <cell r="AR35">
            <v>98</v>
          </cell>
          <cell r="AV35" t="str">
            <v/>
          </cell>
          <cell r="AW35" t="str">
            <v/>
          </cell>
          <cell r="AX35" t="str">
            <v/>
          </cell>
        </row>
        <row r="36">
          <cell r="F36" t="str">
            <v/>
          </cell>
          <cell r="J36" t="str">
            <v/>
          </cell>
          <cell r="P36" t="str">
            <v>男</v>
          </cell>
          <cell r="S36">
            <v>1000</v>
          </cell>
          <cell r="T36" t="str">
            <v>古田中</v>
          </cell>
          <cell r="V36">
            <v>0</v>
          </cell>
          <cell r="W36" t="b">
            <v>0</v>
          </cell>
          <cell r="X36" t="str">
            <v xml:space="preserve"> </v>
          </cell>
          <cell r="Z36">
            <v>1000</v>
          </cell>
          <cell r="AA36" t="str">
            <v>古田中</v>
          </cell>
          <cell r="AB36" t="str">
            <v>ﾌﾙﾀ</v>
          </cell>
          <cell r="AC36" t="str">
            <v>広島西</v>
          </cell>
          <cell r="AD36" t="str">
            <v>広島</v>
          </cell>
          <cell r="AE36" t="str">
            <v>733-0874</v>
          </cell>
          <cell r="AF36" t="str">
            <v>広島市西区古江西町27-1</v>
          </cell>
          <cell r="AG36" t="str">
            <v>082-271-4661</v>
          </cell>
          <cell r="AH36" t="str">
            <v>082-271-4976</v>
          </cell>
          <cell r="AI36" t="str">
            <v>西</v>
          </cell>
          <cell r="AJ36" t="str">
            <v>６</v>
          </cell>
          <cell r="AK36" t="str">
            <v>古田中学校</v>
          </cell>
          <cell r="AM36">
            <v>2051</v>
          </cell>
          <cell r="AO36" t="str">
            <v/>
          </cell>
          <cell r="AP36">
            <v>97</v>
          </cell>
          <cell r="AQ36">
            <v>78</v>
          </cell>
          <cell r="AR36">
            <v>99</v>
          </cell>
          <cell r="AV36" t="str">
            <v/>
          </cell>
          <cell r="AW36" t="str">
            <v/>
          </cell>
          <cell r="AX36" t="str">
            <v/>
          </cell>
        </row>
        <row r="37">
          <cell r="F37" t="str">
            <v/>
          </cell>
          <cell r="J37" t="str">
            <v/>
          </cell>
          <cell r="P37" t="str">
            <v>男</v>
          </cell>
          <cell r="S37">
            <v>1030</v>
          </cell>
          <cell r="T37" t="str">
            <v>己斐上中</v>
          </cell>
          <cell r="V37">
            <v>0</v>
          </cell>
          <cell r="W37" t="b">
            <v>0</v>
          </cell>
          <cell r="X37" t="str">
            <v xml:space="preserve"> </v>
          </cell>
          <cell r="Z37">
            <v>1030</v>
          </cell>
          <cell r="AA37" t="str">
            <v>己斐上中</v>
          </cell>
          <cell r="AB37" t="str">
            <v>ｺｲｳｴ</v>
          </cell>
          <cell r="AC37" t="str">
            <v>広島西</v>
          </cell>
          <cell r="AD37" t="str">
            <v>広島</v>
          </cell>
          <cell r="AE37" t="str">
            <v>733-0815</v>
          </cell>
          <cell r="AF37" t="str">
            <v>広島市西区己斐上6-452-4</v>
          </cell>
          <cell r="AG37" t="str">
            <v>082-271-1137</v>
          </cell>
          <cell r="AH37" t="str">
            <v>082-271-6433</v>
          </cell>
          <cell r="AI37" t="str">
            <v>西</v>
          </cell>
          <cell r="AJ37" t="str">
            <v>７</v>
          </cell>
          <cell r="AK37" t="str">
            <v>己斐上中学校</v>
          </cell>
          <cell r="AM37">
            <v>2052</v>
          </cell>
          <cell r="AO37" t="str">
            <v/>
          </cell>
          <cell r="AP37">
            <v>98</v>
          </cell>
          <cell r="AQ37">
            <v>79</v>
          </cell>
          <cell r="AR37">
            <v>100</v>
          </cell>
          <cell r="AV37" t="str">
            <v/>
          </cell>
          <cell r="AW37" t="str">
            <v/>
          </cell>
          <cell r="AX37" t="str">
            <v/>
          </cell>
        </row>
        <row r="38">
          <cell r="F38" t="str">
            <v/>
          </cell>
          <cell r="J38" t="str">
            <v/>
          </cell>
          <cell r="P38" t="str">
            <v>男</v>
          </cell>
          <cell r="S38">
            <v>1060</v>
          </cell>
          <cell r="T38" t="str">
            <v>井口台中</v>
          </cell>
          <cell r="V38">
            <v>0</v>
          </cell>
          <cell r="W38" t="b">
            <v>0</v>
          </cell>
          <cell r="X38" t="str">
            <v xml:space="preserve"> </v>
          </cell>
          <cell r="Z38">
            <v>1060</v>
          </cell>
          <cell r="AA38" t="str">
            <v>井口台中</v>
          </cell>
          <cell r="AB38" t="str">
            <v>ｲﾉｸﾁﾀﾞｲ</v>
          </cell>
          <cell r="AC38" t="str">
            <v>広島西</v>
          </cell>
          <cell r="AD38" t="str">
            <v>広島</v>
          </cell>
          <cell r="AE38" t="str">
            <v>733-0844</v>
          </cell>
          <cell r="AF38" t="str">
            <v>広島市西区井口台4-2-1</v>
          </cell>
          <cell r="AG38" t="str">
            <v>082-279-9701</v>
          </cell>
          <cell r="AH38" t="str">
            <v>082-279-9702</v>
          </cell>
          <cell r="AI38" t="str">
            <v>西</v>
          </cell>
          <cell r="AJ38" t="str">
            <v>８</v>
          </cell>
          <cell r="AK38" t="str">
            <v>井口台中学校</v>
          </cell>
          <cell r="AM38">
            <v>2053</v>
          </cell>
          <cell r="AO38" t="str">
            <v/>
          </cell>
          <cell r="AP38">
            <v>99</v>
          </cell>
          <cell r="AQ38">
            <v>80</v>
          </cell>
          <cell r="AR38">
            <v>101</v>
          </cell>
          <cell r="AV38" t="str">
            <v/>
          </cell>
          <cell r="AW38" t="str">
            <v/>
          </cell>
          <cell r="AX38" t="str">
            <v/>
          </cell>
        </row>
        <row r="39">
          <cell r="F39" t="str">
            <v/>
          </cell>
          <cell r="J39" t="str">
            <v/>
          </cell>
          <cell r="P39" t="str">
            <v>男</v>
          </cell>
          <cell r="S39">
            <v>1090</v>
          </cell>
          <cell r="T39" t="str">
            <v>広島学院中</v>
          </cell>
          <cell r="V39">
            <v>0</v>
          </cell>
          <cell r="W39" t="b">
            <v>0</v>
          </cell>
          <cell r="X39" t="str">
            <v xml:space="preserve"> </v>
          </cell>
          <cell r="Z39">
            <v>1090</v>
          </cell>
          <cell r="AA39" t="str">
            <v>広島学院中</v>
          </cell>
          <cell r="AB39" t="str">
            <v>ﾋﾛｼﾏｶﾞｸｲﾝ</v>
          </cell>
          <cell r="AC39" t="str">
            <v>広島西</v>
          </cell>
          <cell r="AD39" t="str">
            <v>広島</v>
          </cell>
          <cell r="AE39" t="str">
            <v>733-0875</v>
          </cell>
          <cell r="AF39" t="str">
            <v>広島市西区古江上1-630</v>
          </cell>
          <cell r="AG39" t="str">
            <v>082-271-0241</v>
          </cell>
          <cell r="AH39" t="str">
            <v>082-271-6784</v>
          </cell>
          <cell r="AI39" t="str">
            <v>西</v>
          </cell>
          <cell r="AJ39" t="str">
            <v>９</v>
          </cell>
          <cell r="AK39" t="str">
            <v>広島学院</v>
          </cell>
          <cell r="AM39">
            <v>2054</v>
          </cell>
          <cell r="AO39" t="str">
            <v/>
          </cell>
          <cell r="AP39">
            <v>100</v>
          </cell>
          <cell r="AQ39">
            <v>81</v>
          </cell>
          <cell r="AR39">
            <v>102</v>
          </cell>
          <cell r="AV39" t="str">
            <v/>
          </cell>
          <cell r="AW39" t="str">
            <v/>
          </cell>
          <cell r="AX39" t="str">
            <v/>
          </cell>
        </row>
        <row r="40">
          <cell r="F40" t="str">
            <v/>
          </cell>
          <cell r="J40" t="str">
            <v/>
          </cell>
          <cell r="P40" t="str">
            <v>男</v>
          </cell>
          <cell r="S40">
            <v>1120</v>
          </cell>
          <cell r="T40" t="str">
            <v>崇徳中</v>
          </cell>
          <cell r="V40">
            <v>0</v>
          </cell>
          <cell r="W40" t="b">
            <v>0</v>
          </cell>
          <cell r="X40" t="str">
            <v xml:space="preserve"> </v>
          </cell>
          <cell r="Z40">
            <v>1120</v>
          </cell>
          <cell r="AA40" t="str">
            <v>崇徳中</v>
          </cell>
          <cell r="AB40" t="str">
            <v>ｿｳﾄｸ</v>
          </cell>
          <cell r="AC40" t="str">
            <v>広島西</v>
          </cell>
          <cell r="AD40" t="str">
            <v>広島</v>
          </cell>
          <cell r="AE40" t="str">
            <v>733-8511</v>
          </cell>
          <cell r="AF40" t="str">
            <v>広島市西区楠木町4-１5-13</v>
          </cell>
          <cell r="AG40" t="str">
            <v>082-237-9331</v>
          </cell>
          <cell r="AH40" t="str">
            <v>082-230-2897</v>
          </cell>
          <cell r="AI40" t="str">
            <v>西</v>
          </cell>
          <cell r="AJ40" t="str">
            <v>１０</v>
          </cell>
          <cell r="AK40" t="str">
            <v>崇徳中学校</v>
          </cell>
          <cell r="AM40">
            <v>2055</v>
          </cell>
          <cell r="AO40" t="str">
            <v/>
          </cell>
          <cell r="AP40">
            <v>101</v>
          </cell>
          <cell r="AQ40">
            <v>82</v>
          </cell>
          <cell r="AR40">
            <v>103</v>
          </cell>
          <cell r="AV40" t="str">
            <v/>
          </cell>
          <cell r="AW40" t="str">
            <v/>
          </cell>
          <cell r="AX40" t="str">
            <v/>
          </cell>
        </row>
        <row r="41">
          <cell r="F41" t="str">
            <v/>
          </cell>
          <cell r="J41" t="str">
            <v/>
          </cell>
          <cell r="P41" t="str">
            <v>男</v>
          </cell>
          <cell r="S41">
            <v>1150</v>
          </cell>
          <cell r="T41" t="str">
            <v>ひろしま協創中</v>
          </cell>
          <cell r="V41">
            <v>0</v>
          </cell>
          <cell r="W41" t="b">
            <v>0</v>
          </cell>
          <cell r="X41" t="str">
            <v xml:space="preserve"> </v>
          </cell>
          <cell r="Z41">
            <v>1150</v>
          </cell>
          <cell r="AA41" t="str">
            <v>ひろしま協創中</v>
          </cell>
          <cell r="AB41" t="str">
            <v>ﾋﾛｼﾏｷｮｳｿｳ</v>
          </cell>
          <cell r="AC41" t="str">
            <v>広島西</v>
          </cell>
          <cell r="AD41" t="str">
            <v>広島</v>
          </cell>
          <cell r="AE41" t="str">
            <v>733-8622</v>
          </cell>
          <cell r="AF41" t="str">
            <v>広島市西区井口4-6-18</v>
          </cell>
          <cell r="AG41" t="str">
            <v>082-278-1101</v>
          </cell>
          <cell r="AH41" t="str">
            <v>082-279-8383</v>
          </cell>
          <cell r="AI41" t="str">
            <v>西</v>
          </cell>
          <cell r="AJ41" t="str">
            <v>１１</v>
          </cell>
          <cell r="AK41" t="str">
            <v>ひろしま協創中学校</v>
          </cell>
          <cell r="AM41">
            <v>2056</v>
          </cell>
          <cell r="AO41" t="str">
            <v/>
          </cell>
          <cell r="AP41">
            <v>102</v>
          </cell>
          <cell r="AQ41">
            <v>83</v>
          </cell>
          <cell r="AR41">
            <v>104</v>
          </cell>
          <cell r="AV41" t="str">
            <v/>
          </cell>
          <cell r="AW41" t="str">
            <v/>
          </cell>
          <cell r="AX41" t="str">
            <v/>
          </cell>
        </row>
        <row r="42">
          <cell r="F42" t="str">
            <v/>
          </cell>
          <cell r="J42" t="str">
            <v/>
          </cell>
          <cell r="P42" t="str">
            <v>男</v>
          </cell>
          <cell r="S42">
            <v>1180</v>
          </cell>
          <cell r="T42" t="str">
            <v>ＮＤ清心中</v>
          </cell>
          <cell r="V42">
            <v>0</v>
          </cell>
          <cell r="W42" t="b">
            <v>0</v>
          </cell>
          <cell r="X42" t="str">
            <v xml:space="preserve"> </v>
          </cell>
          <cell r="Z42">
            <v>1180</v>
          </cell>
          <cell r="AA42" t="str">
            <v>ＮＤ清心中</v>
          </cell>
          <cell r="AB42" t="str">
            <v>ﾉｰﾄﾙﾀﾞﾑｾｲｼﾝ</v>
          </cell>
          <cell r="AC42" t="str">
            <v>広島西</v>
          </cell>
          <cell r="AD42" t="str">
            <v>広島</v>
          </cell>
          <cell r="AE42" t="str">
            <v>733-0811</v>
          </cell>
          <cell r="AF42" t="str">
            <v>広島市西区己斐東1-10-1</v>
          </cell>
          <cell r="AG42" t="str">
            <v>082-271-1724</v>
          </cell>
          <cell r="AH42" t="str">
            <v>082-272-2596</v>
          </cell>
          <cell r="AI42" t="str">
            <v>西</v>
          </cell>
          <cell r="AJ42" t="str">
            <v>１２</v>
          </cell>
          <cell r="AK42" t="str">
            <v>ＮＤ清心中学校</v>
          </cell>
          <cell r="AM42">
            <v>2057</v>
          </cell>
          <cell r="AO42" t="str">
            <v/>
          </cell>
          <cell r="AP42">
            <v>103</v>
          </cell>
          <cell r="AQ42">
            <v>84</v>
          </cell>
          <cell r="AR42">
            <v>105</v>
          </cell>
          <cell r="AV42" t="str">
            <v/>
          </cell>
          <cell r="AW42" t="str">
            <v/>
          </cell>
          <cell r="AX42" t="str">
            <v/>
          </cell>
        </row>
        <row r="43">
          <cell r="F43" t="str">
            <v/>
          </cell>
          <cell r="J43" t="str">
            <v/>
          </cell>
          <cell r="P43" t="str">
            <v>男</v>
          </cell>
          <cell r="S43">
            <v>1210</v>
          </cell>
          <cell r="T43" t="str">
            <v>広島城南中</v>
          </cell>
          <cell r="V43">
            <v>0</v>
          </cell>
          <cell r="W43" t="b">
            <v>0</v>
          </cell>
          <cell r="X43" t="str">
            <v xml:space="preserve"> </v>
          </cell>
          <cell r="Z43">
            <v>1210</v>
          </cell>
          <cell r="AA43" t="str">
            <v>広島城南中</v>
          </cell>
          <cell r="AB43" t="str">
            <v>ﾋﾛｼﾏｼﾞｮｳﾅﾝ</v>
          </cell>
          <cell r="AC43" t="str">
            <v>広島北</v>
          </cell>
          <cell r="AD43" t="str">
            <v>広島</v>
          </cell>
          <cell r="AE43" t="str">
            <v>731-0102</v>
          </cell>
          <cell r="AF43" t="str">
            <v>広島市安佐南区川内6-8-1</v>
          </cell>
          <cell r="AG43" t="str">
            <v>082-877-3209</v>
          </cell>
          <cell r="AH43" t="str">
            <v>082-870-6309</v>
          </cell>
          <cell r="AI43" t="str">
            <v>安佐南</v>
          </cell>
          <cell r="AJ43" t="str">
            <v>１</v>
          </cell>
          <cell r="AK43" t="str">
            <v>広島城南中学校</v>
          </cell>
          <cell r="AM43">
            <v>2058</v>
          </cell>
          <cell r="AO43" t="str">
            <v/>
          </cell>
          <cell r="AP43">
            <v>104</v>
          </cell>
          <cell r="AQ43">
            <v>85</v>
          </cell>
          <cell r="AR43">
            <v>106</v>
          </cell>
          <cell r="AV43" t="str">
            <v/>
          </cell>
          <cell r="AW43" t="str">
            <v/>
          </cell>
          <cell r="AX43" t="str">
            <v/>
          </cell>
        </row>
        <row r="44">
          <cell r="F44" t="str">
            <v/>
          </cell>
          <cell r="J44" t="str">
            <v/>
          </cell>
          <cell r="P44" t="str">
            <v>男</v>
          </cell>
          <cell r="S44">
            <v>1240</v>
          </cell>
          <cell r="T44" t="str">
            <v>安佐中</v>
          </cell>
          <cell r="V44">
            <v>0</v>
          </cell>
          <cell r="W44" t="b">
            <v>0</v>
          </cell>
          <cell r="X44" t="str">
            <v xml:space="preserve"> </v>
          </cell>
          <cell r="Z44">
            <v>1240</v>
          </cell>
          <cell r="AA44" t="str">
            <v>安佐中</v>
          </cell>
          <cell r="AB44" t="str">
            <v>ｱｻ</v>
          </cell>
          <cell r="AC44" t="str">
            <v>広島北</v>
          </cell>
          <cell r="AD44" t="str">
            <v>広島</v>
          </cell>
          <cell r="AE44" t="str">
            <v>731-0124</v>
          </cell>
          <cell r="AF44" t="str">
            <v>広島市安佐南区大町東4-1-6</v>
          </cell>
          <cell r="AG44" t="str">
            <v>082-877-0111</v>
          </cell>
          <cell r="AH44" t="str">
            <v>082-870-6355</v>
          </cell>
          <cell r="AI44" t="str">
            <v>安佐南</v>
          </cell>
          <cell r="AJ44" t="str">
            <v>２</v>
          </cell>
          <cell r="AK44" t="str">
            <v>安佐中学校</v>
          </cell>
          <cell r="AM44">
            <v>2059</v>
          </cell>
          <cell r="AO44" t="str">
            <v/>
          </cell>
          <cell r="AP44">
            <v>105</v>
          </cell>
          <cell r="AQ44">
            <v>86</v>
          </cell>
          <cell r="AR44">
            <v>107</v>
          </cell>
          <cell r="AV44" t="str">
            <v/>
          </cell>
          <cell r="AW44" t="str">
            <v/>
          </cell>
          <cell r="AX44" t="str">
            <v/>
          </cell>
        </row>
        <row r="45">
          <cell r="F45" t="str">
            <v/>
          </cell>
          <cell r="J45" t="str">
            <v/>
          </cell>
          <cell r="P45" t="str">
            <v>男</v>
          </cell>
          <cell r="S45">
            <v>1270</v>
          </cell>
          <cell r="T45" t="str">
            <v>安西中</v>
          </cell>
          <cell r="V45">
            <v>0</v>
          </cell>
          <cell r="W45" t="b">
            <v>0</v>
          </cell>
          <cell r="X45" t="str">
            <v xml:space="preserve"> </v>
          </cell>
          <cell r="Z45">
            <v>1270</v>
          </cell>
          <cell r="AA45" t="str">
            <v>安西中</v>
          </cell>
          <cell r="AB45" t="str">
            <v>ﾔｽﾆｼ</v>
          </cell>
          <cell r="AC45" t="str">
            <v>広島北</v>
          </cell>
          <cell r="AD45" t="str">
            <v>広島</v>
          </cell>
          <cell r="AE45" t="str">
            <v>731-0142</v>
          </cell>
          <cell r="AF45" t="str">
            <v>広島市安佐南区高取南3-27-1</v>
          </cell>
          <cell r="AG45" t="str">
            <v>082-878-4441</v>
          </cell>
          <cell r="AH45" t="str">
            <v>082-872-9691</v>
          </cell>
          <cell r="AI45" t="str">
            <v>安佐南</v>
          </cell>
          <cell r="AJ45" t="str">
            <v>３</v>
          </cell>
          <cell r="AK45" t="str">
            <v>安西中学校</v>
          </cell>
          <cell r="AM45">
            <v>2060</v>
          </cell>
          <cell r="AO45" t="str">
            <v/>
          </cell>
          <cell r="AP45">
            <v>106</v>
          </cell>
          <cell r="AQ45">
            <v>87</v>
          </cell>
          <cell r="AR45">
            <v>108</v>
          </cell>
          <cell r="AV45" t="str">
            <v/>
          </cell>
          <cell r="AW45" t="str">
            <v/>
          </cell>
          <cell r="AX45" t="str">
            <v/>
          </cell>
        </row>
        <row r="46">
          <cell r="F46" t="str">
            <v/>
          </cell>
          <cell r="J46" t="str">
            <v/>
          </cell>
          <cell r="P46" t="str">
            <v>男</v>
          </cell>
          <cell r="S46">
            <v>1300</v>
          </cell>
          <cell r="T46" t="str">
            <v>祇園中</v>
          </cell>
          <cell r="V46">
            <v>0</v>
          </cell>
          <cell r="W46" t="b">
            <v>0</v>
          </cell>
          <cell r="X46" t="str">
            <v xml:space="preserve"> </v>
          </cell>
          <cell r="Z46">
            <v>1300</v>
          </cell>
          <cell r="AA46" t="str">
            <v>祇園中</v>
          </cell>
          <cell r="AB46" t="str">
            <v>ｷﾞｵﾝ</v>
          </cell>
          <cell r="AC46" t="str">
            <v>広島北</v>
          </cell>
          <cell r="AD46" t="str">
            <v>広島</v>
          </cell>
          <cell r="AE46" t="str">
            <v>731-0138</v>
          </cell>
          <cell r="AF46" t="str">
            <v>広島市安佐南区祇園5-39-1</v>
          </cell>
          <cell r="AG46" t="str">
            <v>082-874-0055</v>
          </cell>
          <cell r="AH46" t="str">
            <v>082-874-6405</v>
          </cell>
          <cell r="AI46" t="str">
            <v>安佐南</v>
          </cell>
          <cell r="AJ46" t="str">
            <v>４</v>
          </cell>
          <cell r="AK46" t="str">
            <v>祇園中学校</v>
          </cell>
          <cell r="AV46" t="str">
            <v/>
          </cell>
          <cell r="AW46" t="str">
            <v/>
          </cell>
          <cell r="AX46" t="str">
            <v/>
          </cell>
        </row>
        <row r="47">
          <cell r="F47" t="str">
            <v/>
          </cell>
          <cell r="J47" t="str">
            <v/>
          </cell>
          <cell r="P47" t="str">
            <v>男</v>
          </cell>
          <cell r="S47">
            <v>1330</v>
          </cell>
          <cell r="T47" t="str">
            <v>祇園東中</v>
          </cell>
          <cell r="V47">
            <v>0</v>
          </cell>
          <cell r="W47" t="b">
            <v>0</v>
          </cell>
          <cell r="X47" t="str">
            <v xml:space="preserve"> </v>
          </cell>
          <cell r="Z47">
            <v>1330</v>
          </cell>
          <cell r="AA47" t="str">
            <v>祇園東中</v>
          </cell>
          <cell r="AB47" t="str">
            <v>ｷﾞｵﾝﾋｶﾞｼ</v>
          </cell>
          <cell r="AC47" t="str">
            <v>広島北</v>
          </cell>
          <cell r="AD47" t="str">
            <v>広島</v>
          </cell>
          <cell r="AE47" t="str">
            <v>731-0113</v>
          </cell>
          <cell r="AF47" t="str">
            <v>広島市安佐南区西原7-16-1</v>
          </cell>
          <cell r="AG47" t="str">
            <v>082-874-6262</v>
          </cell>
          <cell r="AH47" t="str">
            <v>082-874-4044</v>
          </cell>
          <cell r="AI47" t="str">
            <v>安佐南</v>
          </cell>
          <cell r="AJ47" t="str">
            <v>５</v>
          </cell>
          <cell r="AK47" t="str">
            <v>祇園東中学校</v>
          </cell>
          <cell r="AV47" t="str">
            <v/>
          </cell>
          <cell r="AW47" t="str">
            <v/>
          </cell>
          <cell r="AX47" t="str">
            <v/>
          </cell>
        </row>
        <row r="48">
          <cell r="F48" t="str">
            <v/>
          </cell>
          <cell r="J48" t="str">
            <v/>
          </cell>
          <cell r="P48" t="str">
            <v>男</v>
          </cell>
          <cell r="S48">
            <v>1360</v>
          </cell>
          <cell r="T48" t="str">
            <v>戸山中</v>
          </cell>
          <cell r="V48">
            <v>0</v>
          </cell>
          <cell r="W48" t="b">
            <v>0</v>
          </cell>
          <cell r="X48" t="str">
            <v xml:space="preserve"> </v>
          </cell>
          <cell r="Z48">
            <v>1360</v>
          </cell>
          <cell r="AA48" t="str">
            <v>戸山中</v>
          </cell>
          <cell r="AB48" t="str">
            <v>ﾄﾔﾏ</v>
          </cell>
          <cell r="AC48" t="str">
            <v>広島北</v>
          </cell>
          <cell r="AD48" t="str">
            <v>広島</v>
          </cell>
          <cell r="AE48" t="str">
            <v>731-3271</v>
          </cell>
          <cell r="AF48" t="str">
            <v>広島市安佐南区沼田町阿戸3725</v>
          </cell>
          <cell r="AG48" t="str">
            <v>082-839-2014</v>
          </cell>
          <cell r="AH48" t="str">
            <v>082-839-3308</v>
          </cell>
          <cell r="AI48" t="str">
            <v>安佐南</v>
          </cell>
          <cell r="AJ48" t="str">
            <v>６</v>
          </cell>
          <cell r="AK48" t="str">
            <v>戸山中学校</v>
          </cell>
          <cell r="AV48" t="str">
            <v/>
          </cell>
          <cell r="AW48" t="str">
            <v/>
          </cell>
          <cell r="AX48" t="str">
            <v/>
          </cell>
        </row>
        <row r="49">
          <cell r="F49" t="str">
            <v/>
          </cell>
          <cell r="J49" t="str">
            <v/>
          </cell>
          <cell r="P49" t="str">
            <v>男</v>
          </cell>
          <cell r="S49">
            <v>1390</v>
          </cell>
          <cell r="T49" t="str">
            <v>伴中</v>
          </cell>
          <cell r="V49">
            <v>0</v>
          </cell>
          <cell r="W49" t="b">
            <v>0</v>
          </cell>
          <cell r="X49" t="str">
            <v xml:space="preserve"> </v>
          </cell>
          <cell r="Z49">
            <v>1390</v>
          </cell>
          <cell r="AA49" t="str">
            <v>伴中</v>
          </cell>
          <cell r="AB49" t="str">
            <v>ﾄﾓ</v>
          </cell>
          <cell r="AC49" t="str">
            <v>広島北</v>
          </cell>
          <cell r="AD49" t="str">
            <v>広島</v>
          </cell>
          <cell r="AE49" t="str">
            <v>731-3161</v>
          </cell>
          <cell r="AF49" t="str">
            <v>広島市安佐南区伴中央1-7-1</v>
          </cell>
          <cell r="AG49" t="str">
            <v>082-848-0017</v>
          </cell>
          <cell r="AH49" t="str">
            <v>082-848-9544</v>
          </cell>
          <cell r="AI49" t="str">
            <v>安佐南</v>
          </cell>
          <cell r="AJ49" t="str">
            <v>７</v>
          </cell>
          <cell r="AK49" t="str">
            <v>伴中学校</v>
          </cell>
          <cell r="AV49" t="str">
            <v/>
          </cell>
          <cell r="AW49" t="str">
            <v/>
          </cell>
          <cell r="AX49" t="str">
            <v/>
          </cell>
        </row>
        <row r="50">
          <cell r="F50" t="str">
            <v/>
          </cell>
          <cell r="J50" t="str">
            <v/>
          </cell>
          <cell r="P50" t="str">
            <v>男</v>
          </cell>
          <cell r="S50">
            <v>1420</v>
          </cell>
          <cell r="T50" t="str">
            <v>安佐南中</v>
          </cell>
          <cell r="V50">
            <v>0</v>
          </cell>
          <cell r="W50" t="b">
            <v>0</v>
          </cell>
          <cell r="X50" t="str">
            <v xml:space="preserve"> </v>
          </cell>
          <cell r="Z50">
            <v>1420</v>
          </cell>
          <cell r="AA50" t="str">
            <v>安佐南中</v>
          </cell>
          <cell r="AB50" t="str">
            <v>ｱｻﾐﾅﾐ</v>
          </cell>
          <cell r="AC50" t="str">
            <v>広島北</v>
          </cell>
          <cell r="AD50" t="str">
            <v>広島</v>
          </cell>
          <cell r="AE50" t="str">
            <v>731-0125</v>
          </cell>
          <cell r="AF50" t="str">
            <v>広島市安佐南区大町西2-35-1</v>
          </cell>
          <cell r="AG50" t="str">
            <v>082-879-9358</v>
          </cell>
          <cell r="AH50" t="str">
            <v>082-870-1617</v>
          </cell>
          <cell r="AI50" t="str">
            <v>安佐南</v>
          </cell>
          <cell r="AJ50" t="str">
            <v>８</v>
          </cell>
          <cell r="AK50" t="str">
            <v>安佐南中学校</v>
          </cell>
          <cell r="AV50" t="str">
            <v/>
          </cell>
          <cell r="AW50" t="str">
            <v/>
          </cell>
          <cell r="AX50" t="str">
            <v/>
          </cell>
        </row>
        <row r="51">
          <cell r="F51" t="str">
            <v/>
          </cell>
          <cell r="J51" t="str">
            <v/>
          </cell>
          <cell r="P51" t="str">
            <v>男</v>
          </cell>
          <cell r="S51">
            <v>1450</v>
          </cell>
          <cell r="T51" t="str">
            <v>長束中</v>
          </cell>
          <cell r="V51">
            <v>0</v>
          </cell>
          <cell r="W51" t="b">
            <v>0</v>
          </cell>
          <cell r="X51" t="str">
            <v xml:space="preserve"> </v>
          </cell>
          <cell r="Z51">
            <v>1450</v>
          </cell>
          <cell r="AA51" t="str">
            <v>長束中</v>
          </cell>
          <cell r="AB51" t="str">
            <v>ﾅｶﾞﾂｶ</v>
          </cell>
          <cell r="AC51" t="str">
            <v>広島北</v>
          </cell>
          <cell r="AD51" t="str">
            <v>広島</v>
          </cell>
          <cell r="AE51" t="str">
            <v>731-0136</v>
          </cell>
          <cell r="AF51" t="str">
            <v>広島市安佐南区長束西1-26-2</v>
          </cell>
          <cell r="AG51" t="str">
            <v>082-239-3883</v>
          </cell>
          <cell r="AH51" t="str">
            <v>082-239-3518</v>
          </cell>
          <cell r="AI51" t="str">
            <v>安佐南</v>
          </cell>
          <cell r="AJ51" t="str">
            <v>９</v>
          </cell>
          <cell r="AK51" t="str">
            <v>長束中学校</v>
          </cell>
          <cell r="AV51" t="str">
            <v/>
          </cell>
          <cell r="AW51" t="str">
            <v/>
          </cell>
          <cell r="AX51" t="str">
            <v/>
          </cell>
        </row>
        <row r="52">
          <cell r="F52" t="str">
            <v/>
          </cell>
          <cell r="J52" t="str">
            <v/>
          </cell>
          <cell r="P52" t="str">
            <v>男</v>
          </cell>
          <cell r="S52">
            <v>1480</v>
          </cell>
          <cell r="T52" t="str">
            <v>高取北中</v>
          </cell>
          <cell r="V52">
            <v>0</v>
          </cell>
          <cell r="W52" t="b">
            <v>0</v>
          </cell>
          <cell r="X52" t="str">
            <v xml:space="preserve"> </v>
          </cell>
          <cell r="Z52">
            <v>1480</v>
          </cell>
          <cell r="AA52" t="str">
            <v>高取北中</v>
          </cell>
          <cell r="AB52" t="str">
            <v>ﾀｶﾄﾘｷﾀ</v>
          </cell>
          <cell r="AC52" t="str">
            <v>広島北</v>
          </cell>
          <cell r="AD52" t="str">
            <v>広島</v>
          </cell>
          <cell r="AE52" t="str">
            <v>731-0144</v>
          </cell>
          <cell r="AF52" t="str">
            <v>広島市安佐南区高取北3-19-1</v>
          </cell>
          <cell r="AG52" t="str">
            <v>082-872-2071</v>
          </cell>
          <cell r="AH52" t="str">
            <v>082-872-9702</v>
          </cell>
          <cell r="AI52" t="str">
            <v>安佐南</v>
          </cell>
          <cell r="AJ52" t="str">
            <v>１０</v>
          </cell>
          <cell r="AK52" t="str">
            <v>高取北中学校</v>
          </cell>
          <cell r="AV52" t="str">
            <v/>
          </cell>
          <cell r="AW52" t="str">
            <v/>
          </cell>
          <cell r="AX52" t="str">
            <v/>
          </cell>
        </row>
        <row r="53">
          <cell r="F53" t="str">
            <v/>
          </cell>
          <cell r="J53" t="str">
            <v/>
          </cell>
          <cell r="P53" t="str">
            <v>男</v>
          </cell>
          <cell r="S53">
            <v>1510</v>
          </cell>
          <cell r="T53" t="str">
            <v>城山北中</v>
          </cell>
          <cell r="V53">
            <v>0</v>
          </cell>
          <cell r="W53" t="b">
            <v>0</v>
          </cell>
          <cell r="X53" t="str">
            <v xml:space="preserve"> </v>
          </cell>
          <cell r="Z53">
            <v>1510</v>
          </cell>
          <cell r="AA53" t="str">
            <v>城山北中</v>
          </cell>
          <cell r="AB53" t="str">
            <v>ｼﾞｮｳﾔﾏｷﾀ</v>
          </cell>
          <cell r="AC53" t="str">
            <v>広島北</v>
          </cell>
          <cell r="AD53" t="str">
            <v>広島</v>
          </cell>
          <cell r="AE53" t="str">
            <v>731-0101</v>
          </cell>
          <cell r="AF53" t="str">
            <v>広島市安佐南区八木5-34-1</v>
          </cell>
          <cell r="AG53" t="str">
            <v>082-873-5506</v>
          </cell>
          <cell r="AH53" t="str">
            <v>082-873-5507</v>
          </cell>
          <cell r="AI53" t="str">
            <v>安佐南</v>
          </cell>
          <cell r="AJ53" t="str">
            <v>１１</v>
          </cell>
          <cell r="AK53" t="str">
            <v>城山北中学校</v>
          </cell>
          <cell r="AV53" t="str">
            <v/>
          </cell>
          <cell r="AW53" t="str">
            <v/>
          </cell>
          <cell r="AX53" t="str">
            <v/>
          </cell>
        </row>
        <row r="54">
          <cell r="F54" t="str">
            <v/>
          </cell>
          <cell r="J54" t="str">
            <v/>
          </cell>
          <cell r="P54" t="str">
            <v>男</v>
          </cell>
          <cell r="S54">
            <v>1540</v>
          </cell>
          <cell r="T54" t="str">
            <v>東原中</v>
          </cell>
          <cell r="V54">
            <v>0</v>
          </cell>
          <cell r="W54" t="b">
            <v>0</v>
          </cell>
          <cell r="X54" t="str">
            <v xml:space="preserve"> </v>
          </cell>
          <cell r="Z54">
            <v>1540</v>
          </cell>
          <cell r="AA54" t="str">
            <v>東原中</v>
          </cell>
          <cell r="AB54" t="str">
            <v>ﾋｶﾞｼﾊﾗ</v>
          </cell>
          <cell r="AC54" t="str">
            <v>広島北</v>
          </cell>
          <cell r="AD54" t="str">
            <v>広島</v>
          </cell>
          <cell r="AE54" t="str">
            <v>731-0112</v>
          </cell>
          <cell r="AF54" t="str">
            <v>広島市安佐南区東原3-8-1</v>
          </cell>
          <cell r="AG54" t="str">
            <v>082-875-6181</v>
          </cell>
          <cell r="AH54" t="str">
            <v>082-875-3992</v>
          </cell>
          <cell r="AI54" t="str">
            <v>安佐南</v>
          </cell>
          <cell r="AJ54" t="str">
            <v>１２</v>
          </cell>
          <cell r="AK54" t="str">
            <v>東原中学校</v>
          </cell>
          <cell r="AV54" t="str">
            <v/>
          </cell>
          <cell r="AW54" t="str">
            <v/>
          </cell>
          <cell r="AX54" t="str">
            <v/>
          </cell>
        </row>
        <row r="55">
          <cell r="F55" t="str">
            <v/>
          </cell>
          <cell r="J55" t="str">
            <v/>
          </cell>
          <cell r="P55" t="str">
            <v>男</v>
          </cell>
          <cell r="S55">
            <v>1570</v>
          </cell>
          <cell r="T55" t="str">
            <v>大塚中</v>
          </cell>
          <cell r="V55">
            <v>0</v>
          </cell>
          <cell r="W55" t="b">
            <v>0</v>
          </cell>
          <cell r="X55" t="str">
            <v xml:space="preserve"> </v>
          </cell>
          <cell r="Z55">
            <v>1570</v>
          </cell>
          <cell r="AA55" t="str">
            <v>大塚中</v>
          </cell>
          <cell r="AB55" t="str">
            <v>ｵｵﾂﾞｶ</v>
          </cell>
          <cell r="AC55" t="str">
            <v>広島北</v>
          </cell>
          <cell r="AD55" t="str">
            <v>広島</v>
          </cell>
          <cell r="AE55" t="str">
            <v>731-3167</v>
          </cell>
          <cell r="AF55" t="str">
            <v>広島市安佐南区大塚西6-3-1</v>
          </cell>
          <cell r="AG55" t="str">
            <v>082-849-1022</v>
          </cell>
          <cell r="AH55" t="str">
            <v>082-849-1033</v>
          </cell>
          <cell r="AI55" t="str">
            <v>安佐南</v>
          </cell>
          <cell r="AJ55" t="str">
            <v>１３</v>
          </cell>
          <cell r="AK55" t="str">
            <v>大塚中学校</v>
          </cell>
          <cell r="AV55" t="str">
            <v/>
          </cell>
          <cell r="AW55" t="str">
            <v/>
          </cell>
          <cell r="AX55" t="str">
            <v/>
          </cell>
        </row>
        <row r="56">
          <cell r="F56" t="str">
            <v/>
          </cell>
          <cell r="J56" t="str">
            <v/>
          </cell>
          <cell r="P56" t="str">
            <v>男</v>
          </cell>
          <cell r="S56">
            <v>1600</v>
          </cell>
          <cell r="T56" t="str">
            <v>ＡＩＣＪ中</v>
          </cell>
          <cell r="V56">
            <v>0</v>
          </cell>
          <cell r="W56" t="b">
            <v>0</v>
          </cell>
          <cell r="X56" t="str">
            <v xml:space="preserve"> </v>
          </cell>
          <cell r="Z56">
            <v>1600</v>
          </cell>
          <cell r="AA56" t="str">
            <v>ＡＩＣＪ中</v>
          </cell>
          <cell r="AB56" t="str">
            <v>ｴｰｱｲｼｨｰｼﾞｪｲ</v>
          </cell>
          <cell r="AC56" t="str">
            <v>広島北</v>
          </cell>
          <cell r="AD56" t="str">
            <v>広島</v>
          </cell>
          <cell r="AE56" t="str">
            <v>731-0138</v>
          </cell>
          <cell r="AF56" t="str">
            <v>広島市安佐南区祇園2-33-16</v>
          </cell>
          <cell r="AG56" t="str">
            <v>082-832-5037</v>
          </cell>
          <cell r="AH56" t="str">
            <v>082-875-5364</v>
          </cell>
          <cell r="AI56" t="str">
            <v>安佐南</v>
          </cell>
          <cell r="AJ56" t="str">
            <v>１４</v>
          </cell>
          <cell r="AK56" t="str">
            <v>ＡＩＣＪ中学校</v>
          </cell>
          <cell r="AV56" t="str">
            <v/>
          </cell>
          <cell r="AW56" t="str">
            <v/>
          </cell>
          <cell r="AX56" t="str">
            <v/>
          </cell>
        </row>
        <row r="57">
          <cell r="F57" t="str">
            <v/>
          </cell>
          <cell r="J57" t="str">
            <v/>
          </cell>
          <cell r="P57" t="str">
            <v>男</v>
          </cell>
          <cell r="S57">
            <v>1630</v>
          </cell>
          <cell r="T57" t="str">
            <v>白木中</v>
          </cell>
          <cell r="V57">
            <v>0</v>
          </cell>
          <cell r="W57" t="b">
            <v>0</v>
          </cell>
          <cell r="X57" t="str">
            <v xml:space="preserve"> </v>
          </cell>
          <cell r="Z57">
            <v>1630</v>
          </cell>
          <cell r="AA57" t="str">
            <v>白木中</v>
          </cell>
          <cell r="AB57" t="str">
            <v>ｼﾗｷ</v>
          </cell>
          <cell r="AC57" t="str">
            <v>広島北</v>
          </cell>
          <cell r="AD57" t="str">
            <v>広島</v>
          </cell>
          <cell r="AE57" t="str">
            <v>739-1411</v>
          </cell>
          <cell r="AF57" t="str">
            <v>広島市安佐北区白木町市川1428</v>
          </cell>
          <cell r="AG57" t="str">
            <v>082-828-0525</v>
          </cell>
          <cell r="AH57" t="str">
            <v>082-828-0501</v>
          </cell>
          <cell r="AI57" t="str">
            <v>安佐北</v>
          </cell>
          <cell r="AJ57" t="str">
            <v>１</v>
          </cell>
          <cell r="AK57" t="str">
            <v>白木中学校</v>
          </cell>
          <cell r="AV57" t="str">
            <v/>
          </cell>
          <cell r="AW57" t="str">
            <v/>
          </cell>
          <cell r="AX57" t="str">
            <v/>
          </cell>
        </row>
        <row r="58">
          <cell r="F58" t="str">
            <v/>
          </cell>
          <cell r="J58" t="str">
            <v/>
          </cell>
          <cell r="P58" t="str">
            <v>男</v>
          </cell>
          <cell r="S58">
            <v>1660</v>
          </cell>
          <cell r="T58" t="str">
            <v>高陽中</v>
          </cell>
          <cell r="V58">
            <v>0</v>
          </cell>
          <cell r="W58" t="b">
            <v>0</v>
          </cell>
          <cell r="X58" t="str">
            <v xml:space="preserve"> </v>
          </cell>
          <cell r="Z58">
            <v>1660</v>
          </cell>
          <cell r="AA58" t="str">
            <v>高陽中</v>
          </cell>
          <cell r="AB58" t="str">
            <v>ｺｳﾖｳ</v>
          </cell>
          <cell r="AC58" t="str">
            <v>広島北</v>
          </cell>
          <cell r="AD58" t="str">
            <v>広島</v>
          </cell>
          <cell r="AE58" t="str">
            <v>739-1751</v>
          </cell>
          <cell r="AF58" t="str">
            <v>広島市安佐北区深川6-22-6</v>
          </cell>
          <cell r="AG58" t="str">
            <v>082-842-0022</v>
          </cell>
          <cell r="AH58" t="str">
            <v>082-842-9727</v>
          </cell>
          <cell r="AI58" t="str">
            <v>安佐北</v>
          </cell>
          <cell r="AJ58" t="str">
            <v>２</v>
          </cell>
          <cell r="AK58" t="str">
            <v>高陽中学校</v>
          </cell>
          <cell r="AV58" t="str">
            <v/>
          </cell>
          <cell r="AW58" t="str">
            <v/>
          </cell>
          <cell r="AX58" t="str">
            <v/>
          </cell>
        </row>
        <row r="59">
          <cell r="F59" t="str">
            <v/>
          </cell>
          <cell r="J59" t="str">
            <v/>
          </cell>
          <cell r="P59" t="str">
            <v>男</v>
          </cell>
          <cell r="S59">
            <v>1690</v>
          </cell>
          <cell r="T59" t="str">
            <v>落合中</v>
          </cell>
          <cell r="V59">
            <v>0</v>
          </cell>
          <cell r="W59" t="b">
            <v>0</v>
          </cell>
          <cell r="X59" t="str">
            <v xml:space="preserve"> </v>
          </cell>
          <cell r="Z59">
            <v>1690</v>
          </cell>
          <cell r="AA59" t="str">
            <v>落合中</v>
          </cell>
          <cell r="AB59" t="str">
            <v>ｵﾁｱｲ</v>
          </cell>
          <cell r="AC59" t="str">
            <v>広島北</v>
          </cell>
          <cell r="AD59" t="str">
            <v>広島</v>
          </cell>
          <cell r="AE59" t="str">
            <v>739-1741</v>
          </cell>
          <cell r="AF59" t="str">
            <v>広島市安佐北区真亀2-1-1</v>
          </cell>
          <cell r="AG59" t="str">
            <v>082-842-6416</v>
          </cell>
          <cell r="AH59" t="str">
            <v>082-842-9806</v>
          </cell>
          <cell r="AI59" t="str">
            <v>安佐北</v>
          </cell>
          <cell r="AJ59" t="str">
            <v>３</v>
          </cell>
          <cell r="AK59" t="str">
            <v>落合中学校</v>
          </cell>
          <cell r="AV59" t="str">
            <v/>
          </cell>
          <cell r="AW59" t="str">
            <v/>
          </cell>
          <cell r="AX59" t="str">
            <v/>
          </cell>
        </row>
        <row r="60">
          <cell r="F60" t="str">
            <v/>
          </cell>
          <cell r="J60" t="str">
            <v/>
          </cell>
          <cell r="P60" t="str">
            <v>男</v>
          </cell>
          <cell r="S60">
            <v>1720</v>
          </cell>
          <cell r="T60" t="str">
            <v>可部中</v>
          </cell>
          <cell r="V60">
            <v>0</v>
          </cell>
          <cell r="W60" t="b">
            <v>0</v>
          </cell>
          <cell r="X60" t="str">
            <v xml:space="preserve"> </v>
          </cell>
          <cell r="Z60">
            <v>1720</v>
          </cell>
          <cell r="AA60" t="str">
            <v>可部中</v>
          </cell>
          <cell r="AB60" t="str">
            <v>ｶﾍﾞ</v>
          </cell>
          <cell r="AC60" t="str">
            <v>広島北</v>
          </cell>
          <cell r="AD60" t="str">
            <v>広島</v>
          </cell>
          <cell r="AE60" t="str">
            <v>731-0221</v>
          </cell>
          <cell r="AF60" t="str">
            <v>広島市安佐北区可部7-2-1</v>
          </cell>
          <cell r="AG60" t="str">
            <v>082-814-2224</v>
          </cell>
          <cell r="AH60" t="str">
            <v>082-814-0914</v>
          </cell>
          <cell r="AI60" t="str">
            <v>安佐北</v>
          </cell>
          <cell r="AJ60" t="str">
            <v>４</v>
          </cell>
          <cell r="AK60" t="str">
            <v>可部中学校</v>
          </cell>
          <cell r="AV60" t="str">
            <v/>
          </cell>
          <cell r="AW60" t="str">
            <v/>
          </cell>
          <cell r="AX60" t="str">
            <v/>
          </cell>
        </row>
        <row r="61">
          <cell r="F61" t="str">
            <v/>
          </cell>
          <cell r="J61" t="str">
            <v/>
          </cell>
          <cell r="P61" t="str">
            <v>男</v>
          </cell>
          <cell r="S61">
            <v>1750</v>
          </cell>
          <cell r="T61" t="str">
            <v>亀山中</v>
          </cell>
          <cell r="V61">
            <v>0</v>
          </cell>
          <cell r="W61" t="b">
            <v>0</v>
          </cell>
          <cell r="X61" t="str">
            <v xml:space="preserve"> </v>
          </cell>
          <cell r="Z61">
            <v>1750</v>
          </cell>
          <cell r="AA61" t="str">
            <v>亀山中</v>
          </cell>
          <cell r="AB61" t="str">
            <v>ｶﾒﾔﾏ</v>
          </cell>
          <cell r="AC61" t="str">
            <v>広島北</v>
          </cell>
          <cell r="AD61" t="str">
            <v>広島</v>
          </cell>
          <cell r="AE61" t="str">
            <v>731-0232</v>
          </cell>
          <cell r="AF61" t="str">
            <v>広島市安佐北区亀山南3-28-1</v>
          </cell>
          <cell r="AG61" t="str">
            <v>082-814-8834</v>
          </cell>
          <cell r="AH61" t="str">
            <v>082-815-9634</v>
          </cell>
          <cell r="AI61" t="str">
            <v>安佐北</v>
          </cell>
          <cell r="AJ61" t="str">
            <v>５</v>
          </cell>
          <cell r="AK61" t="str">
            <v>亀山中学校</v>
          </cell>
          <cell r="AV61" t="str">
            <v/>
          </cell>
          <cell r="AW61" t="str">
            <v/>
          </cell>
          <cell r="AX61" t="str">
            <v/>
          </cell>
        </row>
        <row r="62">
          <cell r="F62" t="str">
            <v/>
          </cell>
          <cell r="J62" t="str">
            <v/>
          </cell>
          <cell r="P62" t="str">
            <v>男</v>
          </cell>
          <cell r="S62">
            <v>1780</v>
          </cell>
          <cell r="T62" t="str">
            <v>清和中</v>
          </cell>
          <cell r="V62">
            <v>0</v>
          </cell>
          <cell r="W62" t="b">
            <v>0</v>
          </cell>
          <cell r="X62" t="str">
            <v xml:space="preserve"> </v>
          </cell>
          <cell r="Z62">
            <v>1780</v>
          </cell>
          <cell r="AA62" t="str">
            <v>清和中</v>
          </cell>
          <cell r="AB62" t="str">
            <v>ｾｲﾜ</v>
          </cell>
          <cell r="AC62" t="str">
            <v>広島北</v>
          </cell>
          <cell r="AD62" t="str">
            <v>広島</v>
          </cell>
          <cell r="AE62" t="str">
            <v>731-1142</v>
          </cell>
          <cell r="AF62" t="str">
            <v>広島市安佐北区安佐町大字飯室3737</v>
          </cell>
          <cell r="AG62" t="str">
            <v>082-835-0006</v>
          </cell>
          <cell r="AH62" t="str">
            <v>082-835-3049</v>
          </cell>
          <cell r="AI62" t="str">
            <v>安佐北</v>
          </cell>
          <cell r="AJ62" t="str">
            <v>６</v>
          </cell>
          <cell r="AK62" t="str">
            <v>清和中学校</v>
          </cell>
          <cell r="AV62" t="str">
            <v/>
          </cell>
          <cell r="AW62" t="str">
            <v/>
          </cell>
          <cell r="AX62" t="str">
            <v/>
          </cell>
        </row>
        <row r="63">
          <cell r="F63" t="str">
            <v/>
          </cell>
          <cell r="J63" t="str">
            <v/>
          </cell>
          <cell r="P63" t="str">
            <v>男</v>
          </cell>
          <cell r="S63">
            <v>1810</v>
          </cell>
          <cell r="T63" t="str">
            <v>日浦中</v>
          </cell>
          <cell r="V63">
            <v>0</v>
          </cell>
          <cell r="W63" t="b">
            <v>0</v>
          </cell>
          <cell r="X63" t="str">
            <v xml:space="preserve"> </v>
          </cell>
          <cell r="Z63">
            <v>1810</v>
          </cell>
          <cell r="AA63" t="str">
            <v>日浦中</v>
          </cell>
          <cell r="AB63" t="str">
            <v>ﾋｳﾗ</v>
          </cell>
          <cell r="AC63" t="str">
            <v>広島北</v>
          </cell>
          <cell r="AD63" t="str">
            <v>広島</v>
          </cell>
          <cell r="AE63" t="str">
            <v>731-3361</v>
          </cell>
          <cell r="AF63" t="str">
            <v>広島市安佐北区あさひが丘7-20-1</v>
          </cell>
          <cell r="AG63" t="str">
            <v>082-838-2011</v>
          </cell>
          <cell r="AH63" t="str">
            <v>082-838-3893</v>
          </cell>
          <cell r="AI63" t="str">
            <v>安佐北</v>
          </cell>
          <cell r="AJ63" t="str">
            <v>７</v>
          </cell>
          <cell r="AK63" t="str">
            <v>日浦中学校</v>
          </cell>
          <cell r="AV63" t="str">
            <v/>
          </cell>
          <cell r="AW63" t="str">
            <v/>
          </cell>
          <cell r="AX63" t="str">
            <v/>
          </cell>
        </row>
        <row r="64">
          <cell r="F64" t="str">
            <v/>
          </cell>
          <cell r="J64" t="str">
            <v/>
          </cell>
          <cell r="P64" t="str">
            <v>男</v>
          </cell>
          <cell r="S64">
            <v>1840</v>
          </cell>
          <cell r="T64" t="str">
            <v>亀崎中</v>
          </cell>
          <cell r="V64">
            <v>0</v>
          </cell>
          <cell r="W64" t="b">
            <v>0</v>
          </cell>
          <cell r="X64" t="str">
            <v xml:space="preserve"> </v>
          </cell>
          <cell r="Z64">
            <v>1840</v>
          </cell>
          <cell r="AA64" t="str">
            <v>亀崎中</v>
          </cell>
          <cell r="AB64" t="str">
            <v>ｶﾒｻｷ</v>
          </cell>
          <cell r="AC64" t="str">
            <v>広島北</v>
          </cell>
          <cell r="AD64" t="str">
            <v>広島</v>
          </cell>
          <cell r="AE64" t="str">
            <v>739-1742</v>
          </cell>
          <cell r="AF64" t="str">
            <v>広島市安佐北区亀崎4-1-1</v>
          </cell>
          <cell r="AG64" t="str">
            <v>082-843-5792</v>
          </cell>
          <cell r="AH64" t="str">
            <v>082-843-7992</v>
          </cell>
          <cell r="AI64" t="str">
            <v>安佐北</v>
          </cell>
          <cell r="AJ64" t="str">
            <v>８</v>
          </cell>
          <cell r="AK64" t="str">
            <v>亀崎中学校</v>
          </cell>
          <cell r="AV64" t="str">
            <v/>
          </cell>
          <cell r="AW64" t="str">
            <v/>
          </cell>
          <cell r="AX64" t="str">
            <v/>
          </cell>
        </row>
        <row r="65">
          <cell r="F65" t="str">
            <v/>
          </cell>
          <cell r="J65" t="str">
            <v/>
          </cell>
          <cell r="P65" t="str">
            <v>男</v>
          </cell>
          <cell r="S65">
            <v>1870</v>
          </cell>
          <cell r="T65" t="str">
            <v>三入中</v>
          </cell>
          <cell r="V65">
            <v>0</v>
          </cell>
          <cell r="W65" t="b">
            <v>0</v>
          </cell>
          <cell r="X65" t="str">
            <v xml:space="preserve"> </v>
          </cell>
          <cell r="Z65">
            <v>1870</v>
          </cell>
          <cell r="AA65" t="str">
            <v>三入中</v>
          </cell>
          <cell r="AB65" t="str">
            <v>ﾐｲﾘ</v>
          </cell>
          <cell r="AC65" t="str">
            <v>広島北</v>
          </cell>
          <cell r="AD65" t="str">
            <v>広島</v>
          </cell>
          <cell r="AE65" t="str">
            <v>731-0212</v>
          </cell>
          <cell r="AF65" t="str">
            <v>広島市安佐北区三入東1-7-1</v>
          </cell>
          <cell r="AG65" t="str">
            <v>082-818-0301</v>
          </cell>
          <cell r="AH65" t="str">
            <v>082-818-3951</v>
          </cell>
          <cell r="AI65" t="str">
            <v>安佐北</v>
          </cell>
          <cell r="AJ65" t="str">
            <v>９</v>
          </cell>
          <cell r="AK65" t="str">
            <v>三入中学校</v>
          </cell>
          <cell r="AV65" t="str">
            <v/>
          </cell>
          <cell r="AW65" t="str">
            <v/>
          </cell>
          <cell r="AX65" t="str">
            <v/>
          </cell>
        </row>
        <row r="66">
          <cell r="F66" t="str">
            <v/>
          </cell>
          <cell r="J66" t="str">
            <v/>
          </cell>
          <cell r="P66" t="str">
            <v>男</v>
          </cell>
          <cell r="S66">
            <v>1900</v>
          </cell>
          <cell r="T66" t="str">
            <v>口田中</v>
          </cell>
          <cell r="V66">
            <v>0</v>
          </cell>
          <cell r="W66" t="b">
            <v>0</v>
          </cell>
          <cell r="X66" t="str">
            <v xml:space="preserve"> </v>
          </cell>
          <cell r="Z66">
            <v>1900</v>
          </cell>
          <cell r="AA66" t="str">
            <v>口田中</v>
          </cell>
          <cell r="AB66" t="str">
            <v>ｸﾁﾀ</v>
          </cell>
          <cell r="AC66" t="str">
            <v>広島北</v>
          </cell>
          <cell r="AD66" t="str">
            <v>広島</v>
          </cell>
          <cell r="AE66" t="str">
            <v>739-1733</v>
          </cell>
          <cell r="AF66" t="str">
            <v>広島市安佐北区口田南9-13-1</v>
          </cell>
          <cell r="AG66" t="str">
            <v>082-843-9511</v>
          </cell>
          <cell r="AH66" t="str">
            <v>082-843-8536</v>
          </cell>
          <cell r="AI66" t="str">
            <v>安佐北</v>
          </cell>
          <cell r="AJ66" t="str">
            <v>１０</v>
          </cell>
          <cell r="AK66" t="str">
            <v>口田中学校</v>
          </cell>
          <cell r="AV66" t="str">
            <v/>
          </cell>
          <cell r="AW66" t="str">
            <v/>
          </cell>
          <cell r="AX66" t="str">
            <v/>
          </cell>
        </row>
        <row r="67">
          <cell r="F67" t="str">
            <v/>
          </cell>
          <cell r="J67" t="str">
            <v/>
          </cell>
          <cell r="P67" t="str">
            <v>男</v>
          </cell>
          <cell r="S67">
            <v>1930</v>
          </cell>
          <cell r="T67" t="str">
            <v>広島中等教育</v>
          </cell>
          <cell r="V67">
            <v>0</v>
          </cell>
          <cell r="W67" t="b">
            <v>0</v>
          </cell>
          <cell r="X67" t="str">
            <v xml:space="preserve"> </v>
          </cell>
          <cell r="Z67">
            <v>1930</v>
          </cell>
          <cell r="AA67" t="str">
            <v>広島中等教育</v>
          </cell>
          <cell r="AB67" t="str">
            <v>ﾋﾛｼﾏﾁｭｳﾄｳｷｮｳｲｸ</v>
          </cell>
          <cell r="AC67" t="str">
            <v>広島北</v>
          </cell>
          <cell r="AD67" t="str">
            <v>広島</v>
          </cell>
          <cell r="AE67" t="str">
            <v>732-0212</v>
          </cell>
          <cell r="AF67" t="str">
            <v>広島市安佐北区三入東1-14-1</v>
          </cell>
          <cell r="AG67" t="str">
            <v>082-818-0600</v>
          </cell>
          <cell r="AH67" t="str">
            <v>082-818-5140</v>
          </cell>
          <cell r="AI67" t="str">
            <v>安佐北</v>
          </cell>
          <cell r="AJ67" t="str">
            <v>１１</v>
          </cell>
          <cell r="AK67" t="str">
            <v>広島中等教育</v>
          </cell>
          <cell r="AV67" t="str">
            <v/>
          </cell>
          <cell r="AW67" t="str">
            <v/>
          </cell>
          <cell r="AX67" t="str">
            <v/>
          </cell>
        </row>
        <row r="68">
          <cell r="F68" t="str">
            <v/>
          </cell>
          <cell r="J68" t="str">
            <v/>
          </cell>
          <cell r="P68" t="str">
            <v>男</v>
          </cell>
          <cell r="S68">
            <v>1960</v>
          </cell>
          <cell r="T68" t="str">
            <v>瀬野川中</v>
          </cell>
          <cell r="V68">
            <v>0</v>
          </cell>
          <cell r="W68" t="b">
            <v>0</v>
          </cell>
          <cell r="X68" t="str">
            <v xml:space="preserve"> </v>
          </cell>
          <cell r="Z68">
            <v>1960</v>
          </cell>
          <cell r="AA68" t="str">
            <v>瀬野川中</v>
          </cell>
          <cell r="AB68" t="str">
            <v>ｾﾉｶﾞﾜ</v>
          </cell>
          <cell r="AC68" t="str">
            <v>広島東</v>
          </cell>
          <cell r="AD68" t="str">
            <v>広島</v>
          </cell>
          <cell r="AE68" t="str">
            <v>739-0321</v>
          </cell>
          <cell r="AF68" t="str">
            <v>広島市安芸区中野4-24-1</v>
          </cell>
          <cell r="AG68" t="str">
            <v>082-893-1265</v>
          </cell>
          <cell r="AH68" t="str">
            <v>082-893-1173</v>
          </cell>
          <cell r="AI68" t="str">
            <v>安芸</v>
          </cell>
          <cell r="AJ68" t="str">
            <v>１</v>
          </cell>
          <cell r="AK68" t="str">
            <v>瀬野川中学校</v>
          </cell>
          <cell r="AV68" t="str">
            <v/>
          </cell>
          <cell r="AW68" t="str">
            <v/>
          </cell>
          <cell r="AX68" t="str">
            <v/>
          </cell>
        </row>
        <row r="69">
          <cell r="F69" t="str">
            <v/>
          </cell>
          <cell r="J69" t="str">
            <v/>
          </cell>
          <cell r="P69" t="str">
            <v>男</v>
          </cell>
          <cell r="S69">
            <v>1990</v>
          </cell>
          <cell r="T69" t="str">
            <v>阿戸中</v>
          </cell>
          <cell r="V69">
            <v>0</v>
          </cell>
          <cell r="W69" t="b">
            <v>0</v>
          </cell>
          <cell r="X69" t="str">
            <v xml:space="preserve"> </v>
          </cell>
          <cell r="Z69">
            <v>1990</v>
          </cell>
          <cell r="AA69" t="str">
            <v>阿戸中</v>
          </cell>
          <cell r="AB69" t="str">
            <v>ｱﾄ</v>
          </cell>
          <cell r="AC69" t="str">
            <v>広島東</v>
          </cell>
          <cell r="AD69" t="str">
            <v>広島</v>
          </cell>
          <cell r="AE69" t="str">
            <v>731-4231</v>
          </cell>
          <cell r="AF69" t="str">
            <v>広島市安芸区阿戸町2847</v>
          </cell>
          <cell r="AG69" t="str">
            <v>082-856-0414</v>
          </cell>
          <cell r="AH69" t="str">
            <v>082-856-0395</v>
          </cell>
          <cell r="AI69" t="str">
            <v>安芸</v>
          </cell>
          <cell r="AJ69" t="str">
            <v>２</v>
          </cell>
          <cell r="AK69" t="str">
            <v>阿戸中学校</v>
          </cell>
          <cell r="AV69" t="str">
            <v/>
          </cell>
          <cell r="AW69" t="str">
            <v/>
          </cell>
          <cell r="AX69" t="str">
            <v/>
          </cell>
        </row>
        <row r="70">
          <cell r="F70" t="str">
            <v/>
          </cell>
          <cell r="J70" t="str">
            <v/>
          </cell>
          <cell r="P70" t="str">
            <v>男</v>
          </cell>
          <cell r="S70">
            <v>2020</v>
          </cell>
          <cell r="T70" t="str">
            <v>船越中</v>
          </cell>
          <cell r="V70">
            <v>0</v>
          </cell>
          <cell r="W70" t="b">
            <v>0</v>
          </cell>
          <cell r="X70" t="str">
            <v xml:space="preserve"> </v>
          </cell>
          <cell r="Z70">
            <v>2020</v>
          </cell>
          <cell r="AA70" t="str">
            <v>船越中</v>
          </cell>
          <cell r="AB70" t="str">
            <v>ﾌﾅｺｼ</v>
          </cell>
          <cell r="AC70" t="str">
            <v>広島東</v>
          </cell>
          <cell r="AD70" t="str">
            <v>広島</v>
          </cell>
          <cell r="AE70" t="str">
            <v>736-0081</v>
          </cell>
          <cell r="AF70" t="str">
            <v>広島市安芸区船越6-44-1</v>
          </cell>
          <cell r="AG70" t="str">
            <v>082-822-2835</v>
          </cell>
          <cell r="AH70" t="str">
            <v>082-822-8309</v>
          </cell>
          <cell r="AI70" t="str">
            <v>安芸</v>
          </cell>
          <cell r="AJ70" t="str">
            <v>３</v>
          </cell>
          <cell r="AK70" t="str">
            <v>船越中学校</v>
          </cell>
          <cell r="AV70" t="str">
            <v/>
          </cell>
          <cell r="AW70" t="str">
            <v/>
          </cell>
          <cell r="AX70" t="str">
            <v/>
          </cell>
        </row>
        <row r="71">
          <cell r="F71" t="str">
            <v/>
          </cell>
          <cell r="J71" t="str">
            <v/>
          </cell>
          <cell r="P71" t="str">
            <v>男</v>
          </cell>
          <cell r="S71">
            <v>2050</v>
          </cell>
          <cell r="T71" t="str">
            <v>矢野中</v>
          </cell>
          <cell r="V71">
            <v>0</v>
          </cell>
          <cell r="W71" t="b">
            <v>0</v>
          </cell>
          <cell r="X71" t="str">
            <v xml:space="preserve"> </v>
          </cell>
          <cell r="Z71">
            <v>2050</v>
          </cell>
          <cell r="AA71" t="str">
            <v>矢野中</v>
          </cell>
          <cell r="AB71" t="str">
            <v>ﾔﾉ</v>
          </cell>
          <cell r="AC71" t="str">
            <v>広島東</v>
          </cell>
          <cell r="AD71" t="str">
            <v>広島</v>
          </cell>
          <cell r="AE71" t="str">
            <v>736-0083</v>
          </cell>
          <cell r="AF71" t="str">
            <v>広島市安芸区矢野東2-16-1</v>
          </cell>
          <cell r="AG71" t="str">
            <v>082-888-0042</v>
          </cell>
          <cell r="AH71" t="str">
            <v>082-888-7542</v>
          </cell>
          <cell r="AI71" t="str">
            <v>安芸</v>
          </cell>
          <cell r="AJ71" t="str">
            <v>４</v>
          </cell>
          <cell r="AK71" t="str">
            <v>矢野中学校</v>
          </cell>
          <cell r="AV71" t="str">
            <v/>
          </cell>
          <cell r="AW71" t="str">
            <v/>
          </cell>
          <cell r="AX71" t="str">
            <v/>
          </cell>
        </row>
        <row r="72">
          <cell r="F72" t="str">
            <v/>
          </cell>
          <cell r="J72" t="str">
            <v/>
          </cell>
          <cell r="P72" t="str">
            <v>男</v>
          </cell>
          <cell r="S72">
            <v>2080</v>
          </cell>
          <cell r="T72" t="str">
            <v>瀬野川東中</v>
          </cell>
          <cell r="V72">
            <v>0</v>
          </cell>
          <cell r="W72" t="b">
            <v>0</v>
          </cell>
          <cell r="X72" t="str">
            <v xml:space="preserve"> </v>
          </cell>
          <cell r="Z72">
            <v>2080</v>
          </cell>
          <cell r="AA72" t="str">
            <v>瀬野川東中</v>
          </cell>
          <cell r="AB72" t="str">
            <v>ｾﾉｶﾞﾜﾋｶﾞｼ</v>
          </cell>
          <cell r="AC72" t="str">
            <v>広島東</v>
          </cell>
          <cell r="AD72" t="str">
            <v>広島</v>
          </cell>
          <cell r="AE72" t="str">
            <v>739-0321</v>
          </cell>
          <cell r="AF72" t="str">
            <v>広島市安芸区中野7-29-1</v>
          </cell>
          <cell r="AG72" t="str">
            <v>082-894-1601</v>
          </cell>
          <cell r="AH72" t="str">
            <v>082-894-3462</v>
          </cell>
          <cell r="AI72" t="str">
            <v>安芸</v>
          </cell>
          <cell r="AJ72" t="str">
            <v>５</v>
          </cell>
          <cell r="AK72" t="str">
            <v>瀬野川東中学校</v>
          </cell>
          <cell r="AV72" t="str">
            <v/>
          </cell>
          <cell r="AW72" t="str">
            <v/>
          </cell>
          <cell r="AX72" t="str">
            <v/>
          </cell>
        </row>
        <row r="73">
          <cell r="F73" t="str">
            <v/>
          </cell>
          <cell r="J73" t="str">
            <v/>
          </cell>
          <cell r="P73" t="str">
            <v>男</v>
          </cell>
          <cell r="S73">
            <v>2110</v>
          </cell>
          <cell r="T73" t="str">
            <v>広島三和中</v>
          </cell>
          <cell r="V73">
            <v>0</v>
          </cell>
          <cell r="W73" t="b">
            <v>0</v>
          </cell>
          <cell r="X73" t="str">
            <v xml:space="preserve"> </v>
          </cell>
          <cell r="Z73">
            <v>2110</v>
          </cell>
          <cell r="AA73" t="str">
            <v>広島三和中</v>
          </cell>
          <cell r="AB73" t="str">
            <v>ﾋﾛｼﾏｻﾝﾜ</v>
          </cell>
          <cell r="AC73" t="str">
            <v>広島西</v>
          </cell>
          <cell r="AD73" t="str">
            <v>広島</v>
          </cell>
          <cell r="AE73" t="str">
            <v>731-5106</v>
          </cell>
          <cell r="AF73" t="str">
            <v>広島市佐伯区利松3-10-1</v>
          </cell>
          <cell r="AG73" t="str">
            <v>082-928-5808</v>
          </cell>
          <cell r="AH73" t="str">
            <v>082-928-4458</v>
          </cell>
          <cell r="AI73" t="str">
            <v>佐伯</v>
          </cell>
          <cell r="AJ73" t="str">
            <v>１</v>
          </cell>
          <cell r="AK73" t="str">
            <v>広島三和中学校</v>
          </cell>
          <cell r="AV73" t="str">
            <v/>
          </cell>
          <cell r="AW73" t="str">
            <v/>
          </cell>
          <cell r="AX73" t="str">
            <v/>
          </cell>
        </row>
        <row r="74">
          <cell r="F74" t="str">
            <v/>
          </cell>
          <cell r="J74" t="str">
            <v/>
          </cell>
          <cell r="P74" t="str">
            <v>男</v>
          </cell>
          <cell r="S74">
            <v>2140</v>
          </cell>
          <cell r="T74" t="str">
            <v>五日市観音中</v>
          </cell>
          <cell r="V74">
            <v>0</v>
          </cell>
          <cell r="W74" t="b">
            <v>0</v>
          </cell>
          <cell r="X74" t="str">
            <v xml:space="preserve"> </v>
          </cell>
          <cell r="Z74">
            <v>2140</v>
          </cell>
          <cell r="AA74" t="str">
            <v>五日市観音中</v>
          </cell>
          <cell r="AB74" t="str">
            <v>ｲﾂｶｲﾁｶﾝﾉﾝ</v>
          </cell>
          <cell r="AC74" t="str">
            <v>広島西</v>
          </cell>
          <cell r="AD74" t="str">
            <v>広島</v>
          </cell>
          <cell r="AE74" t="str">
            <v>731-5142</v>
          </cell>
          <cell r="AF74" t="str">
            <v>広島市佐伯区坪井3-88</v>
          </cell>
          <cell r="AG74" t="str">
            <v>082-921-3851</v>
          </cell>
          <cell r="AH74" t="str">
            <v>082-921-9024</v>
          </cell>
          <cell r="AI74" t="str">
            <v>佐伯</v>
          </cell>
          <cell r="AJ74" t="str">
            <v>２</v>
          </cell>
          <cell r="AK74" t="str">
            <v>五日市観音中学校</v>
          </cell>
          <cell r="AV74" t="str">
            <v/>
          </cell>
          <cell r="AW74" t="str">
            <v/>
          </cell>
          <cell r="AX74" t="str">
            <v/>
          </cell>
        </row>
        <row r="75">
          <cell r="F75" t="str">
            <v/>
          </cell>
          <cell r="J75" t="str">
            <v/>
          </cell>
          <cell r="P75" t="str">
            <v>男</v>
          </cell>
          <cell r="S75">
            <v>2170</v>
          </cell>
          <cell r="T75" t="str">
            <v>五月が丘中</v>
          </cell>
          <cell r="V75">
            <v>0</v>
          </cell>
          <cell r="W75" t="b">
            <v>0</v>
          </cell>
          <cell r="X75" t="str">
            <v xml:space="preserve"> </v>
          </cell>
          <cell r="Z75">
            <v>2170</v>
          </cell>
          <cell r="AA75" t="str">
            <v>五月が丘中</v>
          </cell>
          <cell r="AB75" t="str">
            <v>ｻﾂｷｶﾞｵｶ</v>
          </cell>
          <cell r="AC75" t="str">
            <v>広島西</v>
          </cell>
          <cell r="AD75" t="str">
            <v>広島</v>
          </cell>
          <cell r="AE75" t="str">
            <v>731-5101</v>
          </cell>
          <cell r="AF75" t="str">
            <v>広島市佐伯区五月が丘2-23-1</v>
          </cell>
          <cell r="AG75" t="str">
            <v>082-941-0711</v>
          </cell>
          <cell r="AH75" t="str">
            <v>082-941-4421</v>
          </cell>
          <cell r="AI75" t="str">
            <v>佐伯</v>
          </cell>
          <cell r="AJ75" t="str">
            <v>３</v>
          </cell>
          <cell r="AK75" t="str">
            <v>五月が丘中学校</v>
          </cell>
          <cell r="AV75" t="str">
            <v/>
          </cell>
          <cell r="AW75" t="str">
            <v/>
          </cell>
          <cell r="AX75" t="str">
            <v/>
          </cell>
        </row>
        <row r="76">
          <cell r="F76" t="str">
            <v/>
          </cell>
          <cell r="J76" t="str">
            <v/>
          </cell>
          <cell r="P76" t="str">
            <v>男</v>
          </cell>
          <cell r="S76">
            <v>2200</v>
          </cell>
          <cell r="T76" t="str">
            <v>美鈴が丘中</v>
          </cell>
          <cell r="V76">
            <v>0</v>
          </cell>
          <cell r="W76" t="b">
            <v>0</v>
          </cell>
          <cell r="X76" t="str">
            <v xml:space="preserve"> </v>
          </cell>
          <cell r="Z76">
            <v>2200</v>
          </cell>
          <cell r="AA76" t="str">
            <v>美鈴が丘中</v>
          </cell>
          <cell r="AB76" t="str">
            <v>ﾐｽｽﾞｶﾞｵｶ</v>
          </cell>
          <cell r="AC76" t="str">
            <v>広島西</v>
          </cell>
          <cell r="AD76" t="str">
            <v>広島</v>
          </cell>
          <cell r="AE76" t="str">
            <v>731-5112</v>
          </cell>
          <cell r="AF76" t="str">
            <v>広島市佐伯区美鈴が丘南1-12-1</v>
          </cell>
          <cell r="AG76" t="str">
            <v>082-928-2161</v>
          </cell>
          <cell r="AH76" t="str">
            <v>082-928-4461</v>
          </cell>
          <cell r="AI76" t="str">
            <v>佐伯</v>
          </cell>
          <cell r="AJ76" t="str">
            <v>４</v>
          </cell>
          <cell r="AK76" t="str">
            <v>美鈴が丘中学校</v>
          </cell>
          <cell r="AV76" t="str">
            <v/>
          </cell>
          <cell r="AW76" t="str">
            <v/>
          </cell>
          <cell r="AX76" t="str">
            <v/>
          </cell>
        </row>
        <row r="77">
          <cell r="F77" t="str">
            <v/>
          </cell>
          <cell r="J77" t="str">
            <v/>
          </cell>
          <cell r="P77" t="str">
            <v>男</v>
          </cell>
          <cell r="S77">
            <v>2230</v>
          </cell>
          <cell r="T77" t="str">
            <v>五日市中</v>
          </cell>
          <cell r="V77">
            <v>0</v>
          </cell>
          <cell r="W77" t="b">
            <v>0</v>
          </cell>
          <cell r="X77" t="str">
            <v xml:space="preserve"> </v>
          </cell>
          <cell r="Z77">
            <v>2230</v>
          </cell>
          <cell r="AA77" t="str">
            <v>五日市中</v>
          </cell>
          <cell r="AB77" t="str">
            <v>ｲﾂｶｲﾁ</v>
          </cell>
          <cell r="AC77" t="str">
            <v>広島西</v>
          </cell>
          <cell r="AD77" t="str">
            <v>広島</v>
          </cell>
          <cell r="AE77" t="str">
            <v>731-5128</v>
          </cell>
          <cell r="AF77" t="str">
            <v>広島市佐伯区五日市中央6-4-1</v>
          </cell>
          <cell r="AG77" t="str">
            <v>082-921-0148</v>
          </cell>
          <cell r="AH77" t="str">
            <v>082-921-0947</v>
          </cell>
          <cell r="AI77" t="str">
            <v>佐伯</v>
          </cell>
          <cell r="AJ77" t="str">
            <v>５</v>
          </cell>
          <cell r="AK77" t="str">
            <v>五日市中学校</v>
          </cell>
          <cell r="AV77" t="str">
            <v/>
          </cell>
          <cell r="AW77" t="str">
            <v/>
          </cell>
          <cell r="AX77" t="str">
            <v/>
          </cell>
        </row>
        <row r="78">
          <cell r="F78" t="str">
            <v/>
          </cell>
          <cell r="J78" t="str">
            <v/>
          </cell>
          <cell r="P78" t="str">
            <v>男</v>
          </cell>
          <cell r="S78">
            <v>2260</v>
          </cell>
          <cell r="T78" t="str">
            <v>五日市南中</v>
          </cell>
          <cell r="V78">
            <v>0</v>
          </cell>
          <cell r="W78" t="b">
            <v>0</v>
          </cell>
          <cell r="X78" t="str">
            <v xml:space="preserve"> </v>
          </cell>
          <cell r="Z78">
            <v>2260</v>
          </cell>
          <cell r="AA78" t="str">
            <v>五日市南中</v>
          </cell>
          <cell r="AB78" t="str">
            <v>ｲﾂｶｲﾁﾐﾅﾐ</v>
          </cell>
          <cell r="AC78" t="str">
            <v>広島西</v>
          </cell>
          <cell r="AD78" t="str">
            <v>広島</v>
          </cell>
          <cell r="AE78" t="str">
            <v>731-5135</v>
          </cell>
          <cell r="AF78" t="str">
            <v>広島市佐伯区海老園4-2-21</v>
          </cell>
          <cell r="AG78" t="str">
            <v>082-923-5601</v>
          </cell>
          <cell r="AH78" t="str">
            <v>082-923-9828</v>
          </cell>
          <cell r="AI78" t="str">
            <v>佐伯</v>
          </cell>
          <cell r="AJ78" t="str">
            <v>６</v>
          </cell>
          <cell r="AK78" t="str">
            <v>五日市南中学校</v>
          </cell>
          <cell r="AV78" t="str">
            <v/>
          </cell>
          <cell r="AW78" t="str">
            <v/>
          </cell>
          <cell r="AX78" t="str">
            <v/>
          </cell>
        </row>
        <row r="79">
          <cell r="F79" t="str">
            <v/>
          </cell>
          <cell r="J79" t="str">
            <v/>
          </cell>
          <cell r="P79" t="str">
            <v>男</v>
          </cell>
          <cell r="S79">
            <v>2290</v>
          </cell>
          <cell r="T79" t="str">
            <v>城山中</v>
          </cell>
          <cell r="V79">
            <v>0</v>
          </cell>
          <cell r="W79" t="b">
            <v>0</v>
          </cell>
          <cell r="X79" t="str">
            <v xml:space="preserve"> </v>
          </cell>
          <cell r="Z79">
            <v>2290</v>
          </cell>
          <cell r="AA79" t="str">
            <v>城山中</v>
          </cell>
          <cell r="AB79" t="str">
            <v>ｼﾞｮｳﾔﾏ</v>
          </cell>
          <cell r="AC79" t="str">
            <v>広島西</v>
          </cell>
          <cell r="AD79" t="str">
            <v>広島</v>
          </cell>
          <cell r="AE79" t="str">
            <v>731-5155</v>
          </cell>
          <cell r="AF79" t="str">
            <v>広島市佐伯区城山2-17-1</v>
          </cell>
          <cell r="AG79" t="str">
            <v>082-927-1780</v>
          </cell>
          <cell r="AH79" t="str">
            <v>082-927-9244</v>
          </cell>
          <cell r="AI79" t="str">
            <v>佐伯</v>
          </cell>
          <cell r="AJ79" t="str">
            <v>７</v>
          </cell>
          <cell r="AK79" t="str">
            <v>城山中学校</v>
          </cell>
          <cell r="AV79" t="str">
            <v/>
          </cell>
          <cell r="AW79" t="str">
            <v/>
          </cell>
          <cell r="AX79" t="str">
            <v/>
          </cell>
        </row>
        <row r="80">
          <cell r="F80" t="str">
            <v/>
          </cell>
          <cell r="J80" t="str">
            <v/>
          </cell>
          <cell r="P80" t="str">
            <v>男</v>
          </cell>
          <cell r="S80">
            <v>2320</v>
          </cell>
          <cell r="T80" t="str">
            <v>湯来中</v>
          </cell>
          <cell r="V80">
            <v>0</v>
          </cell>
          <cell r="W80" t="b">
            <v>0</v>
          </cell>
          <cell r="X80" t="str">
            <v xml:space="preserve"> </v>
          </cell>
          <cell r="Z80">
            <v>2320</v>
          </cell>
          <cell r="AA80" t="str">
            <v>湯来中</v>
          </cell>
          <cell r="AB80" t="str">
            <v>ﾕｷ</v>
          </cell>
          <cell r="AC80" t="str">
            <v>広島西</v>
          </cell>
          <cell r="AD80" t="str">
            <v>広島</v>
          </cell>
          <cell r="AE80" t="str">
            <v>738-0601</v>
          </cell>
          <cell r="AF80" t="str">
            <v>広島市佐伯区湯来町和田112</v>
          </cell>
          <cell r="AG80" t="str">
            <v>0829-83-0547</v>
          </cell>
          <cell r="AH80" t="str">
            <v>0829-83-0205</v>
          </cell>
          <cell r="AI80" t="str">
            <v>佐伯</v>
          </cell>
          <cell r="AJ80" t="str">
            <v>８</v>
          </cell>
          <cell r="AK80" t="str">
            <v>湯来中学校</v>
          </cell>
          <cell r="AV80" t="str">
            <v/>
          </cell>
          <cell r="AW80" t="str">
            <v/>
          </cell>
          <cell r="AX80" t="str">
            <v/>
          </cell>
        </row>
        <row r="81">
          <cell r="F81" t="str">
            <v/>
          </cell>
          <cell r="J81" t="str">
            <v/>
          </cell>
          <cell r="P81" t="str">
            <v>男</v>
          </cell>
          <cell r="S81">
            <v>2350</v>
          </cell>
          <cell r="T81" t="str">
            <v>砂谷中</v>
          </cell>
          <cell r="V81">
            <v>0</v>
          </cell>
          <cell r="W81" t="b">
            <v>0</v>
          </cell>
          <cell r="X81" t="str">
            <v xml:space="preserve"> </v>
          </cell>
          <cell r="Z81">
            <v>2350</v>
          </cell>
          <cell r="AA81" t="str">
            <v>砂谷中</v>
          </cell>
          <cell r="AB81" t="str">
            <v>ｻｺﾞﾀﾆ</v>
          </cell>
          <cell r="AC81" t="str">
            <v>広島西</v>
          </cell>
          <cell r="AD81" t="str">
            <v>広島</v>
          </cell>
          <cell r="AE81" t="str">
            <v>738-0513</v>
          </cell>
          <cell r="AF81" t="str">
            <v>広島市佐伯区湯来町大字伏谷5-1</v>
          </cell>
          <cell r="AG81" t="str">
            <v>0829-86-0554</v>
          </cell>
          <cell r="AH81" t="str">
            <v>0829-86-0524</v>
          </cell>
          <cell r="AI81" t="str">
            <v>佐伯</v>
          </cell>
          <cell r="AJ81" t="str">
            <v>９</v>
          </cell>
          <cell r="AK81" t="str">
            <v>砂谷中学校</v>
          </cell>
          <cell r="AV81" t="str">
            <v/>
          </cell>
          <cell r="AW81" t="str">
            <v/>
          </cell>
          <cell r="AX81" t="str">
            <v/>
          </cell>
        </row>
        <row r="82">
          <cell r="F82" t="str">
            <v/>
          </cell>
          <cell r="J82" t="str">
            <v/>
          </cell>
          <cell r="P82" t="str">
            <v>男</v>
          </cell>
          <cell r="S82">
            <v>2380</v>
          </cell>
          <cell r="T82" t="str">
            <v>広島なぎさ中</v>
          </cell>
          <cell r="V82">
            <v>0</v>
          </cell>
          <cell r="W82" t="b">
            <v>0</v>
          </cell>
          <cell r="X82" t="str">
            <v xml:space="preserve"> </v>
          </cell>
          <cell r="Z82">
            <v>2380</v>
          </cell>
          <cell r="AA82" t="str">
            <v>広島なぎさ中</v>
          </cell>
          <cell r="AB82" t="str">
            <v>ﾋﾛｼﾏﾅｷﾞｻ</v>
          </cell>
          <cell r="AC82" t="str">
            <v>広島西</v>
          </cell>
          <cell r="AD82" t="str">
            <v>広島</v>
          </cell>
          <cell r="AE82" t="str">
            <v>731-5138</v>
          </cell>
          <cell r="AF82" t="str">
            <v>広島市佐伯区海老山南2-2-1</v>
          </cell>
          <cell r="AG82" t="str">
            <v>082-921-2137</v>
          </cell>
          <cell r="AH82" t="str">
            <v>082-924-3020</v>
          </cell>
          <cell r="AI82" t="str">
            <v>佐伯</v>
          </cell>
          <cell r="AJ82" t="str">
            <v>１０</v>
          </cell>
          <cell r="AK82" t="str">
            <v>広島なぎさ中学校</v>
          </cell>
          <cell r="AV82" t="str">
            <v/>
          </cell>
          <cell r="AW82" t="str">
            <v/>
          </cell>
          <cell r="AX82" t="str">
            <v/>
          </cell>
        </row>
        <row r="83">
          <cell r="F83" t="str">
            <v/>
          </cell>
          <cell r="J83" t="str">
            <v/>
          </cell>
          <cell r="P83" t="str">
            <v>男</v>
          </cell>
          <cell r="S83">
            <v>2410</v>
          </cell>
          <cell r="T83" t="str">
            <v>廿日市中</v>
          </cell>
          <cell r="V83">
            <v>0</v>
          </cell>
          <cell r="W83" t="b">
            <v>0</v>
          </cell>
          <cell r="X83" t="str">
            <v xml:space="preserve"> </v>
          </cell>
          <cell r="Z83">
            <v>2410</v>
          </cell>
          <cell r="AA83" t="str">
            <v>廿日市中</v>
          </cell>
          <cell r="AB83" t="str">
            <v>ﾊﾂｶｲﾁ</v>
          </cell>
          <cell r="AC83" t="str">
            <v>大竹･廿日市</v>
          </cell>
          <cell r="AD83" t="str">
            <v>大竹･廿日市</v>
          </cell>
          <cell r="AE83" t="str">
            <v>738-0004</v>
          </cell>
          <cell r="AF83" t="str">
            <v>廿日市市桜尾3-9-1</v>
          </cell>
          <cell r="AG83" t="str">
            <v>0829-32-3191</v>
          </cell>
          <cell r="AH83" t="str">
            <v>0829-32-3319</v>
          </cell>
          <cell r="AK83" t="str">
            <v>廿日市中学校</v>
          </cell>
          <cell r="AV83" t="str">
            <v/>
          </cell>
          <cell r="AW83" t="str">
            <v/>
          </cell>
          <cell r="AX83" t="str">
            <v/>
          </cell>
        </row>
        <row r="84">
          <cell r="F84" t="str">
            <v/>
          </cell>
          <cell r="J84" t="str">
            <v/>
          </cell>
          <cell r="P84" t="str">
            <v>男</v>
          </cell>
          <cell r="S84">
            <v>2440</v>
          </cell>
          <cell r="T84" t="str">
            <v>七尾中</v>
          </cell>
          <cell r="V84">
            <v>0</v>
          </cell>
          <cell r="W84" t="b">
            <v>0</v>
          </cell>
          <cell r="X84" t="str">
            <v xml:space="preserve"> </v>
          </cell>
          <cell r="Z84">
            <v>2440</v>
          </cell>
          <cell r="AA84" t="str">
            <v>七尾中</v>
          </cell>
          <cell r="AB84" t="str">
            <v>ﾅﾅｵ</v>
          </cell>
          <cell r="AC84" t="str">
            <v>大竹･廿日市</v>
          </cell>
          <cell r="AD84" t="str">
            <v>大竹･廿日市</v>
          </cell>
          <cell r="AE84" t="str">
            <v>738-0025</v>
          </cell>
          <cell r="AF84" t="str">
            <v>廿日市市平良2-2-34</v>
          </cell>
          <cell r="AG84" t="str">
            <v>0829-32-8200</v>
          </cell>
          <cell r="AH84" t="str">
            <v>0829-32-8285</v>
          </cell>
          <cell r="AK84" t="str">
            <v>七尾中学校</v>
          </cell>
          <cell r="AV84" t="str">
            <v/>
          </cell>
          <cell r="AW84" t="str">
            <v/>
          </cell>
          <cell r="AX84" t="str">
            <v/>
          </cell>
        </row>
        <row r="85">
          <cell r="F85" t="str">
            <v/>
          </cell>
          <cell r="J85" t="str">
            <v/>
          </cell>
          <cell r="P85" t="str">
            <v>男</v>
          </cell>
          <cell r="S85">
            <v>2470</v>
          </cell>
          <cell r="T85" t="str">
            <v>阿品台中</v>
          </cell>
          <cell r="V85">
            <v>0</v>
          </cell>
          <cell r="W85" t="b">
            <v>0</v>
          </cell>
          <cell r="X85" t="str">
            <v xml:space="preserve"> </v>
          </cell>
          <cell r="Z85">
            <v>2470</v>
          </cell>
          <cell r="AA85" t="str">
            <v>阿品台中</v>
          </cell>
          <cell r="AB85" t="str">
            <v>ｱｼﾞﾅﾀﾞｲ</v>
          </cell>
          <cell r="AC85" t="str">
            <v>大竹･廿日市</v>
          </cell>
          <cell r="AD85" t="str">
            <v>大竹･廿日市</v>
          </cell>
          <cell r="AE85" t="str">
            <v>738-0052</v>
          </cell>
          <cell r="AF85" t="str">
            <v>廿日市市阿品台東1-1</v>
          </cell>
          <cell r="AG85" t="str">
            <v>0829-39-1516</v>
          </cell>
          <cell r="AH85" t="str">
            <v>0829-39-1914</v>
          </cell>
          <cell r="AK85" t="str">
            <v>阿品台中学校</v>
          </cell>
          <cell r="AV85" t="str">
            <v/>
          </cell>
          <cell r="AW85" t="str">
            <v/>
          </cell>
          <cell r="AX85" t="str">
            <v/>
          </cell>
        </row>
        <row r="86">
          <cell r="F86" t="str">
            <v/>
          </cell>
          <cell r="J86" t="str">
            <v/>
          </cell>
          <cell r="P86" t="str">
            <v>男</v>
          </cell>
          <cell r="S86">
            <v>2500</v>
          </cell>
          <cell r="T86" t="str">
            <v>野坂中</v>
          </cell>
          <cell r="V86">
            <v>0</v>
          </cell>
          <cell r="W86" t="b">
            <v>0</v>
          </cell>
          <cell r="X86" t="str">
            <v xml:space="preserve"> </v>
          </cell>
          <cell r="Z86">
            <v>2500</v>
          </cell>
          <cell r="AA86" t="str">
            <v>野坂中</v>
          </cell>
          <cell r="AB86" t="str">
            <v>ﾉｻｶ</v>
          </cell>
          <cell r="AC86" t="str">
            <v>大竹･廿日市</v>
          </cell>
          <cell r="AD86" t="str">
            <v>大竹･廿日市</v>
          </cell>
          <cell r="AE86" t="str">
            <v>738-0043</v>
          </cell>
          <cell r="AF86" t="str">
            <v>廿日市市地御前北1-3-1</v>
          </cell>
          <cell r="AG86" t="str">
            <v>0829-38-2001</v>
          </cell>
          <cell r="AH86" t="str">
            <v>0829-38-2569</v>
          </cell>
          <cell r="AK86" t="str">
            <v>野坂中学校</v>
          </cell>
          <cell r="AV86" t="str">
            <v/>
          </cell>
          <cell r="AW86" t="str">
            <v/>
          </cell>
          <cell r="AX86" t="str">
            <v/>
          </cell>
        </row>
        <row r="87">
          <cell r="F87" t="str">
            <v/>
          </cell>
          <cell r="J87" t="str">
            <v/>
          </cell>
          <cell r="P87" t="str">
            <v>男</v>
          </cell>
          <cell r="S87">
            <v>2530</v>
          </cell>
          <cell r="T87" t="str">
            <v>四季が丘中</v>
          </cell>
          <cell r="V87">
            <v>0</v>
          </cell>
          <cell r="W87" t="b">
            <v>0</v>
          </cell>
          <cell r="X87" t="str">
            <v xml:space="preserve"> </v>
          </cell>
          <cell r="Z87">
            <v>2530</v>
          </cell>
          <cell r="AA87" t="str">
            <v>四季が丘中</v>
          </cell>
          <cell r="AB87" t="str">
            <v>ｼｷｶﾞｵｶ</v>
          </cell>
          <cell r="AC87" t="str">
            <v>大竹･廿日市</v>
          </cell>
          <cell r="AD87" t="str">
            <v>大竹･廿日市</v>
          </cell>
          <cell r="AE87" t="str">
            <v>738-0036</v>
          </cell>
          <cell r="AF87" t="str">
            <v>廿日市市四季が丘2-1-1</v>
          </cell>
          <cell r="AG87" t="str">
            <v>0829-38-3371</v>
          </cell>
          <cell r="AH87" t="str">
            <v>0829-38-3394</v>
          </cell>
          <cell r="AK87" t="str">
            <v>四季が丘中学校</v>
          </cell>
          <cell r="AV87" t="str">
            <v/>
          </cell>
          <cell r="AW87" t="str">
            <v/>
          </cell>
          <cell r="AX87" t="str">
            <v/>
          </cell>
        </row>
        <row r="88">
          <cell r="F88" t="str">
            <v/>
          </cell>
          <cell r="J88" t="str">
            <v/>
          </cell>
          <cell r="P88" t="str">
            <v>男</v>
          </cell>
          <cell r="S88">
            <v>2560</v>
          </cell>
          <cell r="T88" t="str">
            <v>佐伯中</v>
          </cell>
          <cell r="V88">
            <v>0</v>
          </cell>
          <cell r="W88" t="b">
            <v>0</v>
          </cell>
          <cell r="X88" t="str">
            <v xml:space="preserve"> </v>
          </cell>
          <cell r="Z88">
            <v>2560</v>
          </cell>
          <cell r="AA88" t="str">
            <v>佐伯中</v>
          </cell>
          <cell r="AB88" t="str">
            <v>ｻｴｷ</v>
          </cell>
          <cell r="AC88" t="str">
            <v>大竹･廿日市</v>
          </cell>
          <cell r="AD88" t="str">
            <v>大竹･廿日市</v>
          </cell>
          <cell r="AE88" t="str">
            <v>738-0222</v>
          </cell>
          <cell r="AF88" t="str">
            <v>廿日市市津田69-1</v>
          </cell>
          <cell r="AG88" t="str">
            <v>0829-72-1145</v>
          </cell>
          <cell r="AH88" t="str">
            <v>0829-72-1146</v>
          </cell>
          <cell r="AK88" t="str">
            <v>佐伯中学校</v>
          </cell>
          <cell r="AV88" t="str">
            <v/>
          </cell>
          <cell r="AW88" t="str">
            <v/>
          </cell>
          <cell r="AX88" t="str">
            <v/>
          </cell>
        </row>
        <row r="89">
          <cell r="F89" t="str">
            <v/>
          </cell>
          <cell r="J89" t="str">
            <v/>
          </cell>
          <cell r="P89" t="str">
            <v>男</v>
          </cell>
          <cell r="S89">
            <v>2590</v>
          </cell>
          <cell r="T89" t="str">
            <v>廿日市吉和中</v>
          </cell>
          <cell r="V89">
            <v>0</v>
          </cell>
          <cell r="W89" t="b">
            <v>0</v>
          </cell>
          <cell r="X89" t="str">
            <v xml:space="preserve"> </v>
          </cell>
          <cell r="Z89">
            <v>2590</v>
          </cell>
          <cell r="AA89" t="str">
            <v>廿日市吉和中</v>
          </cell>
          <cell r="AB89" t="str">
            <v>ﾊﾂｶｲﾁﾖｼﾜ</v>
          </cell>
          <cell r="AC89" t="str">
            <v>大竹･廿日市</v>
          </cell>
          <cell r="AD89" t="str">
            <v>大竹･廿日市</v>
          </cell>
          <cell r="AE89" t="str">
            <v>738-0301</v>
          </cell>
          <cell r="AF89" t="str">
            <v>廿日市市吉和1555-1</v>
          </cell>
          <cell r="AG89" t="str">
            <v>0829-77-2010</v>
          </cell>
          <cell r="AH89" t="str">
            <v>0829-77-2013</v>
          </cell>
          <cell r="AK89" t="str">
            <v>廿日市吉和中学校</v>
          </cell>
          <cell r="AV89" t="str">
            <v/>
          </cell>
          <cell r="AW89" t="str">
            <v/>
          </cell>
          <cell r="AX89" t="str">
            <v/>
          </cell>
        </row>
        <row r="90">
          <cell r="F90" t="str">
            <v/>
          </cell>
          <cell r="J90" t="str">
            <v/>
          </cell>
          <cell r="P90" t="str">
            <v>男</v>
          </cell>
          <cell r="S90">
            <v>2620</v>
          </cell>
          <cell r="T90" t="str">
            <v>大野中</v>
          </cell>
          <cell r="V90">
            <v>0</v>
          </cell>
          <cell r="W90" t="b">
            <v>0</v>
          </cell>
          <cell r="X90" t="str">
            <v xml:space="preserve"> </v>
          </cell>
          <cell r="Z90">
            <v>2620</v>
          </cell>
          <cell r="AA90" t="str">
            <v>大野中</v>
          </cell>
          <cell r="AB90" t="str">
            <v>ｵｵﾉ</v>
          </cell>
          <cell r="AC90" t="str">
            <v>大竹･廿日市</v>
          </cell>
          <cell r="AD90" t="str">
            <v>大竹･廿日市</v>
          </cell>
          <cell r="AE90" t="str">
            <v>739-0441</v>
          </cell>
          <cell r="AF90" t="str">
            <v>廿日市市大野原4-2-60</v>
          </cell>
          <cell r="AG90" t="str">
            <v>0829-55-2015</v>
          </cell>
          <cell r="AH90" t="str">
            <v>0829-54-0475</v>
          </cell>
          <cell r="AK90" t="str">
            <v>大野中学校</v>
          </cell>
          <cell r="AV90" t="str">
            <v/>
          </cell>
          <cell r="AW90" t="str">
            <v/>
          </cell>
          <cell r="AX90" t="str">
            <v/>
          </cell>
        </row>
        <row r="91">
          <cell r="F91" t="str">
            <v/>
          </cell>
          <cell r="J91" t="str">
            <v/>
          </cell>
          <cell r="P91" t="str">
            <v>男</v>
          </cell>
          <cell r="S91">
            <v>2650</v>
          </cell>
          <cell r="T91" t="str">
            <v>大野東中</v>
          </cell>
          <cell r="V91">
            <v>0</v>
          </cell>
          <cell r="W91" t="b">
            <v>0</v>
          </cell>
          <cell r="X91" t="str">
            <v xml:space="preserve"> </v>
          </cell>
          <cell r="Z91">
            <v>2650</v>
          </cell>
          <cell r="AA91" t="str">
            <v>大野東中</v>
          </cell>
          <cell r="AB91" t="str">
            <v>ｵｵﾉﾋｶﾞｼ</v>
          </cell>
          <cell r="AC91" t="str">
            <v>大竹･廿日市</v>
          </cell>
          <cell r="AD91" t="str">
            <v>大竹･廿日市</v>
          </cell>
          <cell r="AE91" t="str">
            <v>739-0406</v>
          </cell>
          <cell r="AF91" t="str">
            <v>廿日市市大野414</v>
          </cell>
          <cell r="AG91" t="str">
            <v>0829-56-2177</v>
          </cell>
          <cell r="AH91" t="str">
            <v>0829-56-4653</v>
          </cell>
          <cell r="AK91" t="str">
            <v>大野東中学校</v>
          </cell>
          <cell r="AV91" t="str">
            <v/>
          </cell>
          <cell r="AW91" t="str">
            <v/>
          </cell>
          <cell r="AX91" t="str">
            <v/>
          </cell>
        </row>
        <row r="92">
          <cell r="F92" t="str">
            <v/>
          </cell>
          <cell r="J92" t="str">
            <v/>
          </cell>
          <cell r="P92" t="str">
            <v>男</v>
          </cell>
          <cell r="S92">
            <v>2680</v>
          </cell>
          <cell r="T92" t="str">
            <v>宮島中</v>
          </cell>
          <cell r="V92">
            <v>0</v>
          </cell>
          <cell r="W92" t="b">
            <v>0</v>
          </cell>
          <cell r="X92" t="str">
            <v xml:space="preserve"> </v>
          </cell>
          <cell r="Z92">
            <v>2680</v>
          </cell>
          <cell r="AA92" t="str">
            <v>宮島中</v>
          </cell>
          <cell r="AB92" t="str">
            <v>ﾐﾔｼﾞﾏ</v>
          </cell>
          <cell r="AC92" t="str">
            <v>大竹･廿日市</v>
          </cell>
          <cell r="AD92" t="str">
            <v>大竹･廿日市</v>
          </cell>
          <cell r="AE92" t="str">
            <v>739-0505</v>
          </cell>
          <cell r="AF92" t="str">
            <v>廿日市市宮島町779-2</v>
          </cell>
          <cell r="AG92" t="str">
            <v>0829-44-2012</v>
          </cell>
          <cell r="AH92" t="str">
            <v>0829-44-2157</v>
          </cell>
          <cell r="AK92" t="str">
            <v>宮島中学校</v>
          </cell>
          <cell r="AV92" t="str">
            <v/>
          </cell>
          <cell r="AW92" t="str">
            <v/>
          </cell>
          <cell r="AX92" t="str">
            <v/>
          </cell>
        </row>
        <row r="93">
          <cell r="F93" t="str">
            <v/>
          </cell>
          <cell r="J93" t="str">
            <v/>
          </cell>
          <cell r="P93" t="str">
            <v>男</v>
          </cell>
          <cell r="S93">
            <v>2710</v>
          </cell>
          <cell r="T93" t="str">
            <v>山陽女中</v>
          </cell>
          <cell r="V93">
            <v>0</v>
          </cell>
          <cell r="W93" t="b">
            <v>0</v>
          </cell>
          <cell r="X93" t="str">
            <v xml:space="preserve"> </v>
          </cell>
          <cell r="Z93">
            <v>2710</v>
          </cell>
          <cell r="AA93" t="str">
            <v>山陽女中</v>
          </cell>
          <cell r="AB93" t="str">
            <v>ｻﾝﾖｳｼﾞｮｼ</v>
          </cell>
          <cell r="AC93" t="str">
            <v>大竹･廿日市</v>
          </cell>
          <cell r="AD93" t="str">
            <v>大竹･廿日市</v>
          </cell>
          <cell r="AE93" t="str">
            <v>738-0003</v>
          </cell>
          <cell r="AF93" t="str">
            <v>廿日市市佐方本町1-1</v>
          </cell>
          <cell r="AG93" t="str">
            <v>0829-32-2222</v>
          </cell>
          <cell r="AH93" t="str">
            <v>0829-32-7683</v>
          </cell>
          <cell r="AK93" t="str">
            <v>山陽女中学校</v>
          </cell>
          <cell r="AV93" t="str">
            <v/>
          </cell>
          <cell r="AW93" t="str">
            <v/>
          </cell>
          <cell r="AX93" t="str">
            <v/>
          </cell>
        </row>
        <row r="94">
          <cell r="F94" t="str">
            <v/>
          </cell>
          <cell r="J94" t="str">
            <v/>
          </cell>
          <cell r="P94" t="str">
            <v>男</v>
          </cell>
          <cell r="S94">
            <v>2740</v>
          </cell>
          <cell r="T94" t="str">
            <v>玖波中</v>
          </cell>
          <cell r="V94">
            <v>0</v>
          </cell>
          <cell r="W94" t="b">
            <v>0</v>
          </cell>
          <cell r="X94" t="str">
            <v xml:space="preserve"> </v>
          </cell>
          <cell r="Z94">
            <v>2740</v>
          </cell>
          <cell r="AA94" t="str">
            <v>玖波中</v>
          </cell>
          <cell r="AB94" t="str">
            <v>ｸﾊﾞ</v>
          </cell>
          <cell r="AC94" t="str">
            <v>大竹･廿日市</v>
          </cell>
          <cell r="AD94" t="str">
            <v>大竹･廿日市</v>
          </cell>
          <cell r="AE94" t="str">
            <v>739-0651</v>
          </cell>
          <cell r="AF94" t="str">
            <v>大竹市玖波4-12-1</v>
          </cell>
          <cell r="AG94" t="str">
            <v>0827-57-7241</v>
          </cell>
          <cell r="AH94" t="str">
            <v>0827-57-3060</v>
          </cell>
          <cell r="AK94" t="str">
            <v>玖波中学校</v>
          </cell>
          <cell r="AV94" t="str">
            <v/>
          </cell>
          <cell r="AW94" t="str">
            <v/>
          </cell>
          <cell r="AX94" t="str">
            <v/>
          </cell>
        </row>
        <row r="95">
          <cell r="F95" t="str">
            <v/>
          </cell>
          <cell r="J95" t="str">
            <v/>
          </cell>
          <cell r="P95" t="str">
            <v>男</v>
          </cell>
          <cell r="S95">
            <v>2770</v>
          </cell>
          <cell r="T95" t="str">
            <v>小方中</v>
          </cell>
          <cell r="V95">
            <v>0</v>
          </cell>
          <cell r="W95" t="b">
            <v>0</v>
          </cell>
          <cell r="X95" t="str">
            <v xml:space="preserve"> </v>
          </cell>
          <cell r="Z95">
            <v>2770</v>
          </cell>
          <cell r="AA95" t="str">
            <v>小方中</v>
          </cell>
          <cell r="AB95" t="str">
            <v>ｵｶﾞﾀ</v>
          </cell>
          <cell r="AC95" t="str">
            <v>大竹･廿日市</v>
          </cell>
          <cell r="AD95" t="str">
            <v>大竹･廿日市</v>
          </cell>
          <cell r="AE95" t="str">
            <v>739-0623</v>
          </cell>
          <cell r="AF95" t="str">
            <v>大竹市小方ケ丘1-1</v>
          </cell>
          <cell r="AG95" t="str">
            <v>0827-57-7211</v>
          </cell>
          <cell r="AH95" t="str">
            <v>0827-57-7208</v>
          </cell>
          <cell r="AK95" t="str">
            <v>小方中学校</v>
          </cell>
          <cell r="AV95" t="str">
            <v/>
          </cell>
          <cell r="AW95" t="str">
            <v/>
          </cell>
          <cell r="AX95" t="str">
            <v/>
          </cell>
        </row>
        <row r="96">
          <cell r="F96" t="str">
            <v/>
          </cell>
          <cell r="J96" t="str">
            <v/>
          </cell>
          <cell r="P96" t="str">
            <v>男</v>
          </cell>
          <cell r="S96">
            <v>2800</v>
          </cell>
          <cell r="T96" t="str">
            <v>大竹中</v>
          </cell>
          <cell r="V96">
            <v>0</v>
          </cell>
          <cell r="W96" t="b">
            <v>0</v>
          </cell>
          <cell r="X96" t="str">
            <v xml:space="preserve"> </v>
          </cell>
          <cell r="Z96">
            <v>2800</v>
          </cell>
          <cell r="AA96" t="str">
            <v>大竹中</v>
          </cell>
          <cell r="AB96" t="str">
            <v>ｵｵﾀｹ</v>
          </cell>
          <cell r="AC96" t="str">
            <v>大竹･廿日市</v>
          </cell>
          <cell r="AD96" t="str">
            <v>大竹･廿日市</v>
          </cell>
          <cell r="AE96" t="str">
            <v>739-0614</v>
          </cell>
          <cell r="AF96" t="str">
            <v>大竹市白石1-8-1</v>
          </cell>
          <cell r="AG96" t="str">
            <v>0827-52-5177</v>
          </cell>
          <cell r="AH96" t="str">
            <v>0827-52-5178</v>
          </cell>
          <cell r="AK96" t="str">
            <v>大竹中学校</v>
          </cell>
          <cell r="AV96" t="str">
            <v/>
          </cell>
          <cell r="AW96" t="str">
            <v/>
          </cell>
          <cell r="AX96" t="str">
            <v/>
          </cell>
        </row>
        <row r="97">
          <cell r="Z97">
            <v>2830</v>
          </cell>
        </row>
        <row r="98">
          <cell r="Z98">
            <v>2860</v>
          </cell>
          <cell r="AA98" t="str">
            <v>加計中</v>
          </cell>
          <cell r="AB98" t="str">
            <v>ｶｹ</v>
          </cell>
          <cell r="AC98" t="str">
            <v>山県</v>
          </cell>
          <cell r="AD98" t="str">
            <v>山県</v>
          </cell>
          <cell r="AE98" t="str">
            <v>731-3501</v>
          </cell>
          <cell r="AF98" t="str">
            <v>山県郡安芸太田町大字加計5107-1</v>
          </cell>
          <cell r="AG98" t="str">
            <v>0826-22-0108</v>
          </cell>
          <cell r="AH98" t="str">
            <v>0826-22-2926</v>
          </cell>
          <cell r="AK98" t="str">
            <v>加計中学校</v>
          </cell>
        </row>
        <row r="99">
          <cell r="Z99">
            <v>2890</v>
          </cell>
          <cell r="AA99" t="str">
            <v>安芸太田中</v>
          </cell>
          <cell r="AB99" t="str">
            <v>ｱｷｵｵﾀ</v>
          </cell>
          <cell r="AC99" t="str">
            <v>山県</v>
          </cell>
          <cell r="AD99" t="str">
            <v>山県</v>
          </cell>
          <cell r="AE99" t="str">
            <v>731-3701</v>
          </cell>
          <cell r="AF99" t="str">
            <v>山県郡安芸太田町上筒賀172</v>
          </cell>
          <cell r="AG99" t="str">
            <v>0826-32-2244</v>
          </cell>
          <cell r="AH99" t="str">
            <v>0826-32-2987</v>
          </cell>
          <cell r="AK99" t="str">
            <v>安芸太田中学校</v>
          </cell>
        </row>
        <row r="100">
          <cell r="Z100">
            <v>2920</v>
          </cell>
        </row>
        <row r="101">
          <cell r="Z101">
            <v>2950</v>
          </cell>
          <cell r="AA101" t="str">
            <v>芸北中</v>
          </cell>
          <cell r="AB101" t="str">
            <v>ｹﾞｲﾎｸ</v>
          </cell>
          <cell r="AC101" t="str">
            <v>山県</v>
          </cell>
          <cell r="AD101" t="str">
            <v>山県</v>
          </cell>
          <cell r="AE101" t="str">
            <v>731-2323</v>
          </cell>
          <cell r="AF101" t="str">
            <v>山県郡北広島町川小田10075-90</v>
          </cell>
          <cell r="AG101" t="str">
            <v>0826-35-0151</v>
          </cell>
          <cell r="AH101" t="str">
            <v>0826-35-0409</v>
          </cell>
          <cell r="AK101" t="str">
            <v>芸北中学校</v>
          </cell>
        </row>
        <row r="102">
          <cell r="Z102">
            <v>2980</v>
          </cell>
          <cell r="AA102" t="str">
            <v>豊平中</v>
          </cell>
          <cell r="AB102" t="str">
            <v>ﾄﾖﾋﾗ</v>
          </cell>
          <cell r="AC102" t="str">
            <v>山県</v>
          </cell>
          <cell r="AD102" t="str">
            <v>山県</v>
          </cell>
          <cell r="AE102" t="str">
            <v>731-1712</v>
          </cell>
          <cell r="AF102" t="str">
            <v>山県郡北広島町都志見10914</v>
          </cell>
          <cell r="AG102" t="str">
            <v>0826-83-0160</v>
          </cell>
          <cell r="AH102" t="str">
            <v>0826-85-0130</v>
          </cell>
          <cell r="AK102" t="str">
            <v>豊平中学校</v>
          </cell>
        </row>
        <row r="103">
          <cell r="Z103">
            <v>3010</v>
          </cell>
          <cell r="AA103" t="str">
            <v>大朝中</v>
          </cell>
          <cell r="AB103" t="str">
            <v>ｵｵｱｻ</v>
          </cell>
          <cell r="AC103" t="str">
            <v>山県</v>
          </cell>
          <cell r="AD103" t="str">
            <v>山県</v>
          </cell>
          <cell r="AE103" t="str">
            <v>731-2104</v>
          </cell>
          <cell r="AF103" t="str">
            <v>山県郡北広島町大朝4683-1</v>
          </cell>
          <cell r="AG103" t="str">
            <v>0826-82-2037</v>
          </cell>
          <cell r="AH103" t="str">
            <v>0826-82-2103</v>
          </cell>
          <cell r="AK103" t="str">
            <v>大朝中学校</v>
          </cell>
        </row>
        <row r="104">
          <cell r="F104" t="str">
            <v/>
          </cell>
          <cell r="J104" t="str">
            <v/>
          </cell>
          <cell r="P104" t="str">
            <v>女</v>
          </cell>
          <cell r="S104">
            <v>3040</v>
          </cell>
          <cell r="T104" t="str">
            <v>千代田中</v>
          </cell>
          <cell r="V104">
            <v>0</v>
          </cell>
          <cell r="W104" t="b">
            <v>0</v>
          </cell>
          <cell r="X104" t="str">
            <v xml:space="preserve"> </v>
          </cell>
          <cell r="Z104">
            <v>3040</v>
          </cell>
          <cell r="AA104" t="str">
            <v>千代田中</v>
          </cell>
          <cell r="AB104" t="str">
            <v>ﾁﾖﾀﾞ</v>
          </cell>
          <cell r="AC104" t="str">
            <v>山県</v>
          </cell>
          <cell r="AD104" t="str">
            <v>山県</v>
          </cell>
          <cell r="AE104" t="str">
            <v>731-1532</v>
          </cell>
          <cell r="AF104" t="str">
            <v>山県郡北広島町古保利450</v>
          </cell>
          <cell r="AG104" t="str">
            <v>0826-72-3101</v>
          </cell>
          <cell r="AH104" t="str">
            <v>0826-72-3873</v>
          </cell>
          <cell r="AK104" t="str">
            <v>千代田中学校</v>
          </cell>
          <cell r="AV104" t="str">
            <v/>
          </cell>
          <cell r="AW104" t="str">
            <v/>
          </cell>
          <cell r="AX104" t="str">
            <v/>
          </cell>
        </row>
        <row r="105">
          <cell r="F105" t="str">
            <v/>
          </cell>
          <cell r="J105" t="str">
            <v/>
          </cell>
          <cell r="P105" t="str">
            <v>女</v>
          </cell>
          <cell r="S105">
            <v>3070</v>
          </cell>
          <cell r="T105" t="str">
            <v>新庄中</v>
          </cell>
          <cell r="V105">
            <v>0</v>
          </cell>
          <cell r="W105" t="b">
            <v>0</v>
          </cell>
          <cell r="X105" t="str">
            <v xml:space="preserve"> </v>
          </cell>
          <cell r="Z105">
            <v>3070</v>
          </cell>
          <cell r="AA105" t="str">
            <v>新庄中</v>
          </cell>
          <cell r="AB105" t="str">
            <v>ｼﾝｼﾞｮｳ</v>
          </cell>
          <cell r="AC105" t="str">
            <v>山県</v>
          </cell>
          <cell r="AD105" t="str">
            <v>山県</v>
          </cell>
          <cell r="AE105" t="str">
            <v>731-2198</v>
          </cell>
          <cell r="AF105" t="str">
            <v>山県郡北広島町新庄848</v>
          </cell>
          <cell r="AG105" t="str">
            <v>0826-82-2323</v>
          </cell>
          <cell r="AH105" t="str">
            <v>0826-82-3273</v>
          </cell>
          <cell r="AK105" t="str">
            <v>新庄中学校</v>
          </cell>
          <cell r="AV105" t="str">
            <v/>
          </cell>
          <cell r="AW105" t="str">
            <v/>
          </cell>
          <cell r="AX105" t="str">
            <v/>
          </cell>
        </row>
        <row r="106">
          <cell r="F106" t="str">
            <v/>
          </cell>
          <cell r="J106" t="str">
            <v/>
          </cell>
          <cell r="P106" t="str">
            <v>女</v>
          </cell>
          <cell r="S106">
            <v>3100</v>
          </cell>
          <cell r="T106" t="str">
            <v>吉田中</v>
          </cell>
          <cell r="V106">
            <v>0</v>
          </cell>
          <cell r="W106" t="b">
            <v>0</v>
          </cell>
          <cell r="X106" t="str">
            <v xml:space="preserve"> </v>
          </cell>
          <cell r="Z106">
            <v>3100</v>
          </cell>
          <cell r="AA106" t="str">
            <v>吉田中</v>
          </cell>
          <cell r="AB106" t="str">
            <v>ﾖｼﾀﾞ</v>
          </cell>
          <cell r="AC106" t="str">
            <v>安芸高田</v>
          </cell>
          <cell r="AD106" t="str">
            <v>安芸高田</v>
          </cell>
          <cell r="AE106" t="str">
            <v>731-0521</v>
          </cell>
          <cell r="AF106" t="str">
            <v>安芸高田市吉田町常友1018-1</v>
          </cell>
          <cell r="AG106" t="str">
            <v>0826-42-0400</v>
          </cell>
          <cell r="AH106" t="str">
            <v>0826-42-1544</v>
          </cell>
          <cell r="AK106" t="str">
            <v>吉田中学校</v>
          </cell>
          <cell r="AV106" t="str">
            <v/>
          </cell>
          <cell r="AW106" t="str">
            <v/>
          </cell>
          <cell r="AX106" t="str">
            <v/>
          </cell>
        </row>
        <row r="107">
          <cell r="F107" t="str">
            <v/>
          </cell>
          <cell r="J107" t="str">
            <v/>
          </cell>
          <cell r="P107" t="str">
            <v>女</v>
          </cell>
          <cell r="S107">
            <v>3130</v>
          </cell>
          <cell r="T107" t="str">
            <v>八千代中</v>
          </cell>
          <cell r="V107">
            <v>0</v>
          </cell>
          <cell r="W107" t="b">
            <v>0</v>
          </cell>
          <cell r="X107" t="str">
            <v xml:space="preserve"> </v>
          </cell>
          <cell r="Z107">
            <v>3130</v>
          </cell>
          <cell r="AA107" t="str">
            <v>八千代中</v>
          </cell>
          <cell r="AB107" t="str">
            <v>ﾔﾁﾖ</v>
          </cell>
          <cell r="AC107" t="str">
            <v>安芸高田</v>
          </cell>
          <cell r="AD107" t="str">
            <v>安芸高田</v>
          </cell>
          <cell r="AE107" t="str">
            <v>731-0303</v>
          </cell>
          <cell r="AF107" t="str">
            <v>安芸高田市八千代町佐々井1438-1</v>
          </cell>
          <cell r="AG107" t="str">
            <v>0826-52-2007</v>
          </cell>
          <cell r="AH107" t="str">
            <v>0826-52-3885</v>
          </cell>
          <cell r="AK107" t="str">
            <v>八千代中学校</v>
          </cell>
          <cell r="AV107" t="str">
            <v/>
          </cell>
          <cell r="AW107" t="str">
            <v/>
          </cell>
          <cell r="AX107" t="str">
            <v/>
          </cell>
        </row>
        <row r="108">
          <cell r="F108" t="str">
            <v/>
          </cell>
          <cell r="J108" t="str">
            <v/>
          </cell>
          <cell r="P108" t="str">
            <v>女</v>
          </cell>
          <cell r="S108">
            <v>3160</v>
          </cell>
          <cell r="T108" t="str">
            <v>美土里中</v>
          </cell>
          <cell r="V108">
            <v>0</v>
          </cell>
          <cell r="W108" t="b">
            <v>0</v>
          </cell>
          <cell r="X108" t="str">
            <v xml:space="preserve"> </v>
          </cell>
          <cell r="Z108">
            <v>3160</v>
          </cell>
          <cell r="AA108" t="str">
            <v>美土里中</v>
          </cell>
          <cell r="AB108" t="str">
            <v>ﾐﾄﾞﾘ</v>
          </cell>
          <cell r="AC108" t="str">
            <v>安芸高田</v>
          </cell>
          <cell r="AD108" t="str">
            <v>安芸高田</v>
          </cell>
          <cell r="AE108" t="str">
            <v>731-0612</v>
          </cell>
          <cell r="AF108" t="str">
            <v>安芸高田市美土里町本郷1214-5</v>
          </cell>
          <cell r="AG108" t="str">
            <v>0826-54-0142</v>
          </cell>
          <cell r="AH108" t="str">
            <v>0826-54-0291</v>
          </cell>
          <cell r="AK108" t="str">
            <v>美土里中学校</v>
          </cell>
          <cell r="AV108" t="str">
            <v/>
          </cell>
          <cell r="AW108" t="str">
            <v/>
          </cell>
          <cell r="AX108" t="str">
            <v/>
          </cell>
        </row>
        <row r="109">
          <cell r="F109" t="str">
            <v/>
          </cell>
          <cell r="J109" t="str">
            <v/>
          </cell>
          <cell r="P109" t="str">
            <v>女</v>
          </cell>
          <cell r="S109">
            <v>3190</v>
          </cell>
          <cell r="T109" t="str">
            <v>高宮中</v>
          </cell>
          <cell r="V109">
            <v>0</v>
          </cell>
          <cell r="W109" t="b">
            <v>0</v>
          </cell>
          <cell r="X109" t="str">
            <v xml:space="preserve"> </v>
          </cell>
          <cell r="Z109">
            <v>3190</v>
          </cell>
          <cell r="AA109" t="str">
            <v>高宮中</v>
          </cell>
          <cell r="AB109" t="str">
            <v>ﾀｶﾐﾔ</v>
          </cell>
          <cell r="AC109" t="str">
            <v>安芸高田</v>
          </cell>
          <cell r="AD109" t="str">
            <v>安芸高田</v>
          </cell>
          <cell r="AE109" t="str">
            <v>739-1802</v>
          </cell>
          <cell r="AF109" t="str">
            <v>安芸高田市高宮町佐々部38-2</v>
          </cell>
          <cell r="AG109" t="str">
            <v>0826-57-0050</v>
          </cell>
          <cell r="AH109" t="str">
            <v>0826-57-0050</v>
          </cell>
          <cell r="AK109" t="str">
            <v>高宮中学校</v>
          </cell>
          <cell r="AV109" t="str">
            <v/>
          </cell>
          <cell r="AW109" t="str">
            <v/>
          </cell>
          <cell r="AX109" t="str">
            <v/>
          </cell>
        </row>
        <row r="110">
          <cell r="F110" t="str">
            <v/>
          </cell>
          <cell r="J110" t="str">
            <v/>
          </cell>
          <cell r="P110" t="str">
            <v>女</v>
          </cell>
          <cell r="S110">
            <v>3220</v>
          </cell>
          <cell r="T110" t="str">
            <v>甲田中</v>
          </cell>
          <cell r="V110">
            <v>0</v>
          </cell>
          <cell r="W110" t="b">
            <v>0</v>
          </cell>
          <cell r="X110" t="str">
            <v xml:space="preserve"> </v>
          </cell>
          <cell r="Z110">
            <v>3220</v>
          </cell>
          <cell r="AA110" t="str">
            <v>甲田中</v>
          </cell>
          <cell r="AB110" t="str">
            <v>ｺｳﾀﾞ</v>
          </cell>
          <cell r="AC110" t="str">
            <v>安芸高田</v>
          </cell>
          <cell r="AD110" t="str">
            <v>安芸高田</v>
          </cell>
          <cell r="AE110" t="str">
            <v>739-1101</v>
          </cell>
          <cell r="AF110" t="str">
            <v>安芸高田市甲田町高田原1250</v>
          </cell>
          <cell r="AG110" t="str">
            <v>0826-45-2003</v>
          </cell>
          <cell r="AH110" t="str">
            <v>0826-45-4793</v>
          </cell>
          <cell r="AK110" t="str">
            <v>甲田中学校</v>
          </cell>
          <cell r="AV110" t="str">
            <v/>
          </cell>
          <cell r="AW110" t="str">
            <v/>
          </cell>
          <cell r="AX110" t="str">
            <v/>
          </cell>
        </row>
        <row r="111">
          <cell r="F111" t="str">
            <v/>
          </cell>
          <cell r="J111" t="str">
            <v/>
          </cell>
          <cell r="P111" t="str">
            <v>女</v>
          </cell>
          <cell r="S111">
            <v>3250</v>
          </cell>
          <cell r="T111" t="str">
            <v>向原中</v>
          </cell>
          <cell r="V111">
            <v>0</v>
          </cell>
          <cell r="W111" t="b">
            <v>0</v>
          </cell>
          <cell r="X111" t="str">
            <v xml:space="preserve"> </v>
          </cell>
          <cell r="Z111">
            <v>3250</v>
          </cell>
          <cell r="AA111" t="str">
            <v>向原中</v>
          </cell>
          <cell r="AB111" t="str">
            <v>ﾑｶｲﾊﾗ</v>
          </cell>
          <cell r="AC111" t="str">
            <v>安芸高田</v>
          </cell>
          <cell r="AD111" t="str">
            <v>安芸高田</v>
          </cell>
          <cell r="AE111" t="str">
            <v>739-1201</v>
          </cell>
          <cell r="AF111" t="str">
            <v>安芸高田市向原町坂236-1</v>
          </cell>
          <cell r="AG111" t="str">
            <v>0826-46-2049</v>
          </cell>
          <cell r="AH111" t="str">
            <v>0826-46-4043</v>
          </cell>
          <cell r="AK111" t="str">
            <v>向原中学校</v>
          </cell>
          <cell r="AV111" t="str">
            <v/>
          </cell>
          <cell r="AW111" t="str">
            <v/>
          </cell>
          <cell r="AX111" t="str">
            <v/>
          </cell>
        </row>
        <row r="112">
          <cell r="F112" t="str">
            <v/>
          </cell>
          <cell r="J112" t="str">
            <v/>
          </cell>
          <cell r="P112" t="str">
            <v>女</v>
          </cell>
          <cell r="S112">
            <v>3280</v>
          </cell>
          <cell r="T112" t="str">
            <v>仁方中</v>
          </cell>
          <cell r="V112">
            <v>0</v>
          </cell>
          <cell r="W112" t="b">
            <v>0</v>
          </cell>
          <cell r="X112" t="str">
            <v xml:space="preserve"> </v>
          </cell>
          <cell r="Z112">
            <v>3280</v>
          </cell>
          <cell r="AA112" t="str">
            <v>仁方中</v>
          </cell>
          <cell r="AB112" t="str">
            <v>ﾆｶﾞﾀ</v>
          </cell>
          <cell r="AC112" t="str">
            <v>呉</v>
          </cell>
          <cell r="AD112" t="str">
            <v>呉</v>
          </cell>
          <cell r="AE112" t="str">
            <v>737-0154</v>
          </cell>
          <cell r="AF112" t="str">
            <v>呉市仁方桟橋通16-8</v>
          </cell>
          <cell r="AG112" t="str">
            <v>0823-79-1177</v>
          </cell>
          <cell r="AH112" t="str">
            <v>0823-79-6929</v>
          </cell>
          <cell r="AK112" t="str">
            <v>仁方中学校</v>
          </cell>
          <cell r="AV112" t="str">
            <v/>
          </cell>
          <cell r="AW112" t="str">
            <v/>
          </cell>
          <cell r="AX112" t="str">
            <v/>
          </cell>
        </row>
        <row r="113">
          <cell r="F113" t="str">
            <v/>
          </cell>
          <cell r="J113" t="str">
            <v/>
          </cell>
          <cell r="P113" t="str">
            <v>女</v>
          </cell>
          <cell r="S113">
            <v>3310</v>
          </cell>
          <cell r="T113" t="str">
            <v>広南中</v>
          </cell>
          <cell r="V113">
            <v>0</v>
          </cell>
          <cell r="W113" t="b">
            <v>0</v>
          </cell>
          <cell r="X113" t="str">
            <v xml:space="preserve"> </v>
          </cell>
          <cell r="Z113">
            <v>3310</v>
          </cell>
          <cell r="AA113" t="str">
            <v>広南中</v>
          </cell>
          <cell r="AB113" t="str">
            <v>ﾋﾛﾐﾅﾐ</v>
          </cell>
          <cell r="AC113" t="str">
            <v>呉</v>
          </cell>
          <cell r="AD113" t="str">
            <v>呉</v>
          </cell>
          <cell r="AE113" t="str">
            <v>737-0136</v>
          </cell>
          <cell r="AF113" t="str">
            <v>呉市広長浜4-1-9</v>
          </cell>
          <cell r="AG113" t="str">
            <v>0823-71-7920</v>
          </cell>
          <cell r="AH113" t="str">
            <v>0823-74-3502</v>
          </cell>
          <cell r="AK113" t="str">
            <v>広南中学校</v>
          </cell>
          <cell r="AV113" t="str">
            <v/>
          </cell>
          <cell r="AW113" t="str">
            <v/>
          </cell>
          <cell r="AX113" t="str">
            <v/>
          </cell>
        </row>
        <row r="114">
          <cell r="F114" t="str">
            <v/>
          </cell>
          <cell r="J114" t="str">
            <v/>
          </cell>
          <cell r="P114" t="str">
            <v>女</v>
          </cell>
          <cell r="S114">
            <v>3340</v>
          </cell>
          <cell r="T114" t="str">
            <v>白岳中</v>
          </cell>
          <cell r="V114">
            <v>0</v>
          </cell>
          <cell r="W114" t="b">
            <v>0</v>
          </cell>
          <cell r="X114" t="str">
            <v xml:space="preserve"> </v>
          </cell>
          <cell r="Z114">
            <v>3340</v>
          </cell>
          <cell r="AA114" t="str">
            <v>白岳中</v>
          </cell>
          <cell r="AB114" t="str">
            <v>ｼﾗﾀｹ</v>
          </cell>
          <cell r="AC114" t="str">
            <v>呉</v>
          </cell>
          <cell r="AD114" t="str">
            <v>呉</v>
          </cell>
          <cell r="AE114" t="str">
            <v>737-0142</v>
          </cell>
          <cell r="AF114" t="str">
            <v>呉市広駅前2-11-1</v>
          </cell>
          <cell r="AG114" t="str">
            <v>0823-74-2121</v>
          </cell>
          <cell r="AH114" t="str">
            <v>0823-74-3503</v>
          </cell>
          <cell r="AK114" t="str">
            <v>白岳中学校</v>
          </cell>
          <cell r="AV114" t="str">
            <v/>
          </cell>
          <cell r="AW114" t="str">
            <v/>
          </cell>
          <cell r="AX114" t="str">
            <v/>
          </cell>
        </row>
        <row r="115">
          <cell r="F115" t="str">
            <v/>
          </cell>
          <cell r="J115" t="str">
            <v/>
          </cell>
          <cell r="P115" t="str">
            <v>女</v>
          </cell>
          <cell r="S115">
            <v>3370</v>
          </cell>
          <cell r="T115" t="str">
            <v>広中央中</v>
          </cell>
          <cell r="V115">
            <v>0</v>
          </cell>
          <cell r="W115" t="b">
            <v>0</v>
          </cell>
          <cell r="X115" t="str">
            <v xml:space="preserve"> </v>
          </cell>
          <cell r="Z115">
            <v>3370</v>
          </cell>
          <cell r="AA115" t="str">
            <v>広中央中</v>
          </cell>
          <cell r="AB115" t="str">
            <v>ﾋﾛﾁｭｳｵｳ</v>
          </cell>
          <cell r="AC115" t="str">
            <v>呉</v>
          </cell>
          <cell r="AD115" t="str">
            <v>呉</v>
          </cell>
          <cell r="AE115" t="str">
            <v>737-0121</v>
          </cell>
          <cell r="AF115" t="str">
            <v>呉市広吉松2-15-1</v>
          </cell>
          <cell r="AG115" t="str">
            <v>0823-71-8524</v>
          </cell>
          <cell r="AH115" t="str">
            <v>0823-74-3504</v>
          </cell>
          <cell r="AK115" t="str">
            <v>広中央中学校</v>
          </cell>
          <cell r="AV115" t="str">
            <v/>
          </cell>
          <cell r="AW115" t="str">
            <v/>
          </cell>
          <cell r="AX115" t="str">
            <v/>
          </cell>
        </row>
        <row r="116">
          <cell r="F116" t="str">
            <v/>
          </cell>
          <cell r="J116" t="str">
            <v/>
          </cell>
          <cell r="P116" t="str">
            <v>女</v>
          </cell>
          <cell r="S116">
            <v>3400</v>
          </cell>
          <cell r="T116" t="str">
            <v>郷原中</v>
          </cell>
          <cell r="V116">
            <v>0</v>
          </cell>
          <cell r="W116" t="b">
            <v>0</v>
          </cell>
          <cell r="X116" t="str">
            <v xml:space="preserve"> </v>
          </cell>
          <cell r="Z116">
            <v>3400</v>
          </cell>
          <cell r="AA116" t="str">
            <v>郷原中</v>
          </cell>
          <cell r="AB116" t="str">
            <v>ｺﾞｳﾊﾗ</v>
          </cell>
          <cell r="AC116" t="str">
            <v>呉</v>
          </cell>
          <cell r="AD116" t="str">
            <v>呉</v>
          </cell>
          <cell r="AE116" t="str">
            <v>724-0161</v>
          </cell>
          <cell r="AF116" t="str">
            <v>呉市郷原1706</v>
          </cell>
          <cell r="AG116" t="str">
            <v>0823-77-0014</v>
          </cell>
          <cell r="AH116" t="str">
            <v>0823-77-0065</v>
          </cell>
          <cell r="AK116" t="str">
            <v>郷原中学校</v>
          </cell>
          <cell r="AV116" t="str">
            <v/>
          </cell>
          <cell r="AW116" t="str">
            <v/>
          </cell>
          <cell r="AX116" t="str">
            <v/>
          </cell>
        </row>
        <row r="117">
          <cell r="F117" t="str">
            <v/>
          </cell>
          <cell r="J117" t="str">
            <v/>
          </cell>
          <cell r="P117" t="str">
            <v>女</v>
          </cell>
          <cell r="S117">
            <v>3430</v>
          </cell>
          <cell r="T117" t="str">
            <v>横路中</v>
          </cell>
          <cell r="V117">
            <v>0</v>
          </cell>
          <cell r="W117" t="b">
            <v>0</v>
          </cell>
          <cell r="X117" t="str">
            <v xml:space="preserve"> </v>
          </cell>
          <cell r="Z117">
            <v>3430</v>
          </cell>
          <cell r="AA117" t="str">
            <v>横路中</v>
          </cell>
          <cell r="AB117" t="str">
            <v>ﾖｺﾛ</v>
          </cell>
          <cell r="AC117" t="str">
            <v>呉</v>
          </cell>
          <cell r="AD117" t="str">
            <v>呉</v>
          </cell>
          <cell r="AE117" t="str">
            <v>737-0113</v>
          </cell>
          <cell r="AF117" t="str">
            <v>呉市広横路4-9-15</v>
          </cell>
          <cell r="AG117" t="str">
            <v>0823-71-7827</v>
          </cell>
          <cell r="AH117" t="str">
            <v>0823-74-3505</v>
          </cell>
          <cell r="AK117" t="str">
            <v>横路中学校</v>
          </cell>
          <cell r="AV117" t="str">
            <v/>
          </cell>
          <cell r="AW117" t="str">
            <v/>
          </cell>
          <cell r="AX117" t="str">
            <v/>
          </cell>
        </row>
        <row r="118">
          <cell r="F118" t="str">
            <v/>
          </cell>
          <cell r="J118" t="str">
            <v/>
          </cell>
          <cell r="P118" t="str">
            <v>女</v>
          </cell>
          <cell r="S118">
            <v>3460</v>
          </cell>
          <cell r="T118" t="str">
            <v>阿賀中</v>
          </cell>
          <cell r="V118">
            <v>0</v>
          </cell>
          <cell r="W118" t="b">
            <v>0</v>
          </cell>
          <cell r="X118" t="str">
            <v xml:space="preserve"> </v>
          </cell>
          <cell r="Z118">
            <v>3460</v>
          </cell>
          <cell r="AA118" t="str">
            <v>阿賀中</v>
          </cell>
          <cell r="AB118" t="str">
            <v>ｱｶﾞ</v>
          </cell>
          <cell r="AC118" t="str">
            <v>呉</v>
          </cell>
          <cell r="AD118" t="str">
            <v>呉</v>
          </cell>
          <cell r="AE118" t="str">
            <v>737-0003</v>
          </cell>
          <cell r="AF118" t="str">
            <v>呉市阿賀中央5-14-16</v>
          </cell>
          <cell r="AG118" t="str">
            <v>0823-71-3304</v>
          </cell>
          <cell r="AH118" t="str">
            <v>0823-74-3506</v>
          </cell>
          <cell r="AK118" t="str">
            <v>阿賀中学校</v>
          </cell>
          <cell r="AV118" t="str">
            <v/>
          </cell>
          <cell r="AW118" t="str">
            <v/>
          </cell>
          <cell r="AX118" t="str">
            <v/>
          </cell>
        </row>
        <row r="119">
          <cell r="F119" t="str">
            <v/>
          </cell>
          <cell r="J119" t="str">
            <v/>
          </cell>
          <cell r="P119" t="str">
            <v>女</v>
          </cell>
          <cell r="S119">
            <v>3490</v>
          </cell>
          <cell r="T119" t="str">
            <v>大冠中</v>
          </cell>
          <cell r="V119">
            <v>0</v>
          </cell>
          <cell r="W119" t="b">
            <v>0</v>
          </cell>
          <cell r="X119" t="str">
            <v xml:space="preserve"> </v>
          </cell>
          <cell r="Z119">
            <v>3490</v>
          </cell>
          <cell r="AA119" t="str">
            <v>大冠中</v>
          </cell>
          <cell r="AB119" t="str">
            <v>ﾀﾞｲｶﾝ</v>
          </cell>
          <cell r="AC119" t="str">
            <v>呉</v>
          </cell>
          <cell r="AD119" t="str">
            <v>呉</v>
          </cell>
          <cell r="AK119" t="str">
            <v>大冠中学校</v>
          </cell>
          <cell r="AV119" t="str">
            <v/>
          </cell>
          <cell r="AW119" t="str">
            <v/>
          </cell>
          <cell r="AX119" t="str">
            <v/>
          </cell>
        </row>
        <row r="120">
          <cell r="F120" t="str">
            <v/>
          </cell>
          <cell r="J120" t="str">
            <v/>
          </cell>
          <cell r="P120" t="str">
            <v>女</v>
          </cell>
          <cell r="S120">
            <v>3520</v>
          </cell>
          <cell r="T120" t="str">
            <v>警固屋中</v>
          </cell>
          <cell r="V120">
            <v>0</v>
          </cell>
          <cell r="W120" t="b">
            <v>0</v>
          </cell>
          <cell r="X120" t="str">
            <v xml:space="preserve"> </v>
          </cell>
          <cell r="Z120">
            <v>3520</v>
          </cell>
          <cell r="AA120" t="str">
            <v>警固屋中</v>
          </cell>
          <cell r="AB120" t="str">
            <v>ｹｺﾞﾔ</v>
          </cell>
          <cell r="AC120" t="str">
            <v>呉</v>
          </cell>
          <cell r="AD120" t="str">
            <v>呉</v>
          </cell>
          <cell r="AE120" t="str">
            <v>737-0012</v>
          </cell>
          <cell r="AF120" t="str">
            <v>呉市警固屋7-4-1</v>
          </cell>
          <cell r="AG120" t="str">
            <v>0823-28-0914</v>
          </cell>
          <cell r="AH120" t="str">
            <v>0823-28-2985</v>
          </cell>
          <cell r="AK120" t="str">
            <v>警固屋中学校</v>
          </cell>
          <cell r="AV120" t="str">
            <v/>
          </cell>
          <cell r="AW120" t="str">
            <v/>
          </cell>
          <cell r="AX120" t="str">
            <v/>
          </cell>
        </row>
        <row r="121">
          <cell r="F121" t="str">
            <v/>
          </cell>
          <cell r="J121" t="str">
            <v/>
          </cell>
          <cell r="P121" t="str">
            <v>女</v>
          </cell>
          <cell r="S121">
            <v>3550</v>
          </cell>
          <cell r="T121" t="str">
            <v>宮原中</v>
          </cell>
          <cell r="V121">
            <v>0</v>
          </cell>
          <cell r="W121" t="b">
            <v>0</v>
          </cell>
          <cell r="X121" t="str">
            <v xml:space="preserve"> </v>
          </cell>
          <cell r="Z121">
            <v>3550</v>
          </cell>
          <cell r="AA121" t="str">
            <v>宮原中</v>
          </cell>
          <cell r="AB121" t="str">
            <v>ﾐﾔﾊﾗ</v>
          </cell>
          <cell r="AC121" t="str">
            <v>呉</v>
          </cell>
          <cell r="AD121" t="str">
            <v>呉</v>
          </cell>
          <cell r="AE121" t="str">
            <v>737-0015</v>
          </cell>
          <cell r="AF121" t="str">
            <v>呉市船見町1-1</v>
          </cell>
          <cell r="AG121" t="str">
            <v>0823-21-1468</v>
          </cell>
          <cell r="AH121" t="str">
            <v>0823-24-9814</v>
          </cell>
          <cell r="AK121" t="str">
            <v>宮原中学校</v>
          </cell>
          <cell r="AV121" t="str">
            <v/>
          </cell>
          <cell r="AW121" t="str">
            <v/>
          </cell>
          <cell r="AX121" t="str">
            <v/>
          </cell>
        </row>
        <row r="122">
          <cell r="F122" t="str">
            <v/>
          </cell>
          <cell r="J122" t="str">
            <v/>
          </cell>
          <cell r="P122" t="str">
            <v>女</v>
          </cell>
          <cell r="S122">
            <v>3580</v>
          </cell>
          <cell r="T122" t="str">
            <v>和庄中</v>
          </cell>
          <cell r="V122">
            <v>0</v>
          </cell>
          <cell r="W122" t="b">
            <v>0</v>
          </cell>
          <cell r="X122" t="str">
            <v xml:space="preserve"> </v>
          </cell>
          <cell r="Z122">
            <v>3580</v>
          </cell>
          <cell r="AA122" t="str">
            <v>和庄中</v>
          </cell>
          <cell r="AB122" t="str">
            <v>ﾜｼｮｳ</v>
          </cell>
          <cell r="AC122" t="str">
            <v>呉</v>
          </cell>
          <cell r="AD122" t="str">
            <v>呉</v>
          </cell>
          <cell r="AE122" t="str">
            <v>737-0043</v>
          </cell>
          <cell r="AF122" t="str">
            <v>呉市和庄登町3-18</v>
          </cell>
          <cell r="AG122" t="str">
            <v>0823-21-6631</v>
          </cell>
          <cell r="AH122" t="str">
            <v>0823-24-9845</v>
          </cell>
          <cell r="AK122" t="str">
            <v>和庄中学校</v>
          </cell>
          <cell r="AV122" t="str">
            <v/>
          </cell>
          <cell r="AW122" t="str">
            <v/>
          </cell>
          <cell r="AX122" t="str">
            <v/>
          </cell>
        </row>
        <row r="123">
          <cell r="F123" t="str">
            <v/>
          </cell>
          <cell r="J123" t="str">
            <v/>
          </cell>
          <cell r="P123" t="str">
            <v>女</v>
          </cell>
          <cell r="S123">
            <v>3610</v>
          </cell>
          <cell r="T123" t="str">
            <v>東畑中</v>
          </cell>
          <cell r="V123">
            <v>0</v>
          </cell>
          <cell r="W123" t="b">
            <v>0</v>
          </cell>
          <cell r="X123" t="str">
            <v xml:space="preserve"> </v>
          </cell>
          <cell r="Z123">
            <v>3610</v>
          </cell>
          <cell r="AA123" t="str">
            <v>東畑中</v>
          </cell>
          <cell r="AB123" t="str">
            <v>ﾋｶﾞｼﾊﾀ</v>
          </cell>
          <cell r="AC123" t="str">
            <v>呉</v>
          </cell>
          <cell r="AD123" t="str">
            <v>呉</v>
          </cell>
          <cell r="AE123" t="str">
            <v>737-0072</v>
          </cell>
          <cell r="AF123" t="str">
            <v>呉市東畑2-7-38</v>
          </cell>
          <cell r="AG123" t="str">
            <v>0823-21-6210</v>
          </cell>
          <cell r="AH123" t="str">
            <v>0823-24-9846</v>
          </cell>
          <cell r="AK123" t="str">
            <v>東畑中学校</v>
          </cell>
          <cell r="AV123" t="str">
            <v/>
          </cell>
          <cell r="AW123" t="str">
            <v/>
          </cell>
          <cell r="AX123" t="str">
            <v/>
          </cell>
        </row>
        <row r="124">
          <cell r="F124" t="str">
            <v/>
          </cell>
          <cell r="J124" t="str">
            <v/>
          </cell>
          <cell r="P124" t="str">
            <v>女</v>
          </cell>
          <cell r="S124">
            <v>3640</v>
          </cell>
          <cell r="T124" t="str">
            <v>片山中</v>
          </cell>
          <cell r="V124">
            <v>0</v>
          </cell>
          <cell r="W124" t="b">
            <v>0</v>
          </cell>
          <cell r="X124" t="str">
            <v xml:space="preserve"> </v>
          </cell>
          <cell r="Z124">
            <v>3640</v>
          </cell>
          <cell r="AA124" t="str">
            <v>片山中</v>
          </cell>
          <cell r="AB124" t="str">
            <v>ｶﾀﾔﾏ</v>
          </cell>
          <cell r="AC124" t="str">
            <v>呉</v>
          </cell>
          <cell r="AD124" t="str">
            <v>呉</v>
          </cell>
          <cell r="AE124" t="str">
            <v>737-0805</v>
          </cell>
          <cell r="AF124" t="str">
            <v>呉市東片山町13-5</v>
          </cell>
          <cell r="AG124" t="str">
            <v>0823-21-4995</v>
          </cell>
          <cell r="AH124" t="str">
            <v>0823-24-9847</v>
          </cell>
          <cell r="AK124" t="str">
            <v>片山中学校</v>
          </cell>
          <cell r="AV124" t="str">
            <v/>
          </cell>
          <cell r="AW124" t="str">
            <v/>
          </cell>
          <cell r="AX124" t="str">
            <v/>
          </cell>
        </row>
        <row r="125">
          <cell r="F125" t="str">
            <v/>
          </cell>
          <cell r="J125" t="str">
            <v/>
          </cell>
          <cell r="P125" t="str">
            <v>女</v>
          </cell>
          <cell r="S125">
            <v>3670</v>
          </cell>
          <cell r="T125" t="str">
            <v>呉中央中</v>
          </cell>
          <cell r="V125">
            <v>0</v>
          </cell>
          <cell r="W125" t="b">
            <v>0</v>
          </cell>
          <cell r="X125" t="str">
            <v xml:space="preserve"> </v>
          </cell>
          <cell r="Z125">
            <v>3670</v>
          </cell>
          <cell r="AA125" t="str">
            <v>呉中央中</v>
          </cell>
          <cell r="AB125" t="str">
            <v>ｸﾚﾁｭｳｵｳ</v>
          </cell>
          <cell r="AC125" t="str">
            <v>呉</v>
          </cell>
          <cell r="AD125" t="str">
            <v>呉</v>
          </cell>
          <cell r="AE125" t="str">
            <v>737-0811</v>
          </cell>
          <cell r="AF125" t="str">
            <v>呉市西中央4-10-52</v>
          </cell>
          <cell r="AG125" t="str">
            <v>0823-21-2828</v>
          </cell>
          <cell r="AH125" t="str">
            <v>0823-24-9848</v>
          </cell>
          <cell r="AK125" t="str">
            <v>呉中央中学校</v>
          </cell>
          <cell r="AV125" t="str">
            <v/>
          </cell>
          <cell r="AW125" t="str">
            <v/>
          </cell>
          <cell r="AX125" t="str">
            <v/>
          </cell>
        </row>
        <row r="126">
          <cell r="F126" t="str">
            <v/>
          </cell>
          <cell r="J126" t="str">
            <v/>
          </cell>
          <cell r="P126" t="str">
            <v>女</v>
          </cell>
          <cell r="S126">
            <v>3700</v>
          </cell>
          <cell r="T126" t="str">
            <v>両城中</v>
          </cell>
          <cell r="V126">
            <v>0</v>
          </cell>
          <cell r="W126" t="b">
            <v>0</v>
          </cell>
          <cell r="X126" t="str">
            <v xml:space="preserve"> </v>
          </cell>
          <cell r="Z126">
            <v>3700</v>
          </cell>
          <cell r="AA126" t="str">
            <v>両城中</v>
          </cell>
          <cell r="AB126" t="str">
            <v>ﾘｮｳｼﾞｮｳ</v>
          </cell>
          <cell r="AC126" t="str">
            <v>呉</v>
          </cell>
          <cell r="AD126" t="str">
            <v>呉</v>
          </cell>
          <cell r="AE126" t="str">
            <v>737-0826</v>
          </cell>
          <cell r="AF126" t="str">
            <v>呉市両城2-22-15</v>
          </cell>
          <cell r="AG126" t="str">
            <v>0823-21-4661</v>
          </cell>
          <cell r="AH126" t="str">
            <v>0823-24-9849</v>
          </cell>
          <cell r="AK126" t="str">
            <v>両城中学校</v>
          </cell>
          <cell r="AV126" t="str">
            <v/>
          </cell>
          <cell r="AW126" t="str">
            <v/>
          </cell>
          <cell r="AX126" t="str">
            <v/>
          </cell>
        </row>
        <row r="127">
          <cell r="F127" t="str">
            <v/>
          </cell>
          <cell r="J127" t="str">
            <v/>
          </cell>
          <cell r="P127" t="str">
            <v>女</v>
          </cell>
          <cell r="S127">
            <v>3730</v>
          </cell>
          <cell r="T127" t="str">
            <v>吉浦中</v>
          </cell>
          <cell r="V127">
            <v>0</v>
          </cell>
          <cell r="W127" t="b">
            <v>0</v>
          </cell>
          <cell r="X127" t="str">
            <v xml:space="preserve"> </v>
          </cell>
          <cell r="Z127">
            <v>3730</v>
          </cell>
          <cell r="AA127" t="str">
            <v>吉浦中</v>
          </cell>
          <cell r="AB127" t="str">
            <v>ﾖｼｳﾗ</v>
          </cell>
          <cell r="AC127" t="str">
            <v>呉</v>
          </cell>
          <cell r="AD127" t="str">
            <v>呉</v>
          </cell>
          <cell r="AE127" t="str">
            <v>737-0862</v>
          </cell>
          <cell r="AF127" t="str">
            <v>呉市狩留賀町8-6</v>
          </cell>
          <cell r="AG127" t="str">
            <v>0823-31-7570</v>
          </cell>
          <cell r="AH127" t="str">
            <v>0823-31-2837</v>
          </cell>
          <cell r="AK127" t="str">
            <v>吉浦中学校</v>
          </cell>
          <cell r="AV127" t="str">
            <v/>
          </cell>
          <cell r="AW127" t="str">
            <v/>
          </cell>
          <cell r="AX127" t="str">
            <v/>
          </cell>
        </row>
        <row r="128">
          <cell r="F128" t="str">
            <v/>
          </cell>
          <cell r="J128" t="str">
            <v/>
          </cell>
          <cell r="P128" t="str">
            <v>女</v>
          </cell>
          <cell r="S128">
            <v>3760</v>
          </cell>
          <cell r="T128" t="str">
            <v>天応中</v>
          </cell>
          <cell r="V128">
            <v>0</v>
          </cell>
          <cell r="W128" t="b">
            <v>0</v>
          </cell>
          <cell r="X128" t="str">
            <v xml:space="preserve"> </v>
          </cell>
          <cell r="Z128">
            <v>3760</v>
          </cell>
          <cell r="AA128" t="str">
            <v>天応中</v>
          </cell>
          <cell r="AB128" t="str">
            <v>ﾃﾝﾉｳ</v>
          </cell>
          <cell r="AC128" t="str">
            <v>呉</v>
          </cell>
          <cell r="AD128" t="str">
            <v>呉</v>
          </cell>
          <cell r="AE128" t="str">
            <v>737-0882</v>
          </cell>
          <cell r="AF128" t="str">
            <v>呉市天応東久保2-7-1</v>
          </cell>
          <cell r="AG128" t="str">
            <v>0823-38-7545</v>
          </cell>
          <cell r="AH128" t="str">
            <v>0823-38-8334</v>
          </cell>
          <cell r="AK128" t="str">
            <v>天応中学校</v>
          </cell>
          <cell r="AV128" t="str">
            <v/>
          </cell>
          <cell r="AW128" t="str">
            <v/>
          </cell>
          <cell r="AX128" t="str">
            <v/>
          </cell>
        </row>
        <row r="129">
          <cell r="F129" t="str">
            <v/>
          </cell>
          <cell r="J129" t="str">
            <v/>
          </cell>
          <cell r="P129" t="str">
            <v>女</v>
          </cell>
          <cell r="S129">
            <v>3790</v>
          </cell>
          <cell r="T129" t="str">
            <v>昭和中</v>
          </cell>
          <cell r="V129">
            <v>0</v>
          </cell>
          <cell r="W129" t="b">
            <v>0</v>
          </cell>
          <cell r="X129" t="str">
            <v xml:space="preserve"> </v>
          </cell>
          <cell r="Z129">
            <v>3790</v>
          </cell>
          <cell r="AA129" t="str">
            <v>昭和中</v>
          </cell>
          <cell r="AB129" t="str">
            <v>ｼｮｳﾜ</v>
          </cell>
          <cell r="AC129" t="str">
            <v>呉</v>
          </cell>
          <cell r="AD129" t="str">
            <v>呉</v>
          </cell>
          <cell r="AE129" t="str">
            <v>737-0935</v>
          </cell>
          <cell r="AF129" t="str">
            <v>呉市焼山中央6-9-1</v>
          </cell>
          <cell r="AG129" t="str">
            <v>0823-33-0311</v>
          </cell>
          <cell r="AH129" t="str">
            <v>0823-34-2127</v>
          </cell>
          <cell r="AK129" t="str">
            <v>昭和中学校</v>
          </cell>
          <cell r="AV129" t="str">
            <v/>
          </cell>
          <cell r="AW129" t="str">
            <v/>
          </cell>
          <cell r="AX129" t="str">
            <v/>
          </cell>
        </row>
        <row r="130">
          <cell r="F130" t="str">
            <v/>
          </cell>
          <cell r="J130" t="str">
            <v/>
          </cell>
          <cell r="P130" t="str">
            <v>女</v>
          </cell>
          <cell r="S130">
            <v>3820</v>
          </cell>
          <cell r="T130" t="str">
            <v>昭和北中</v>
          </cell>
          <cell r="V130">
            <v>0</v>
          </cell>
          <cell r="W130" t="b">
            <v>0</v>
          </cell>
          <cell r="X130" t="str">
            <v xml:space="preserve"> </v>
          </cell>
          <cell r="Z130">
            <v>3820</v>
          </cell>
          <cell r="AA130" t="str">
            <v>昭和北中</v>
          </cell>
          <cell r="AB130" t="str">
            <v>ｼｮｳﾜｷﾀ</v>
          </cell>
          <cell r="AC130" t="str">
            <v>呉</v>
          </cell>
          <cell r="AD130" t="str">
            <v>呉</v>
          </cell>
          <cell r="AE130" t="str">
            <v>737-0913</v>
          </cell>
          <cell r="AF130" t="str">
            <v>呉市焼山泉ヶ丘2-11-1</v>
          </cell>
          <cell r="AG130" t="str">
            <v>0823-33-9610</v>
          </cell>
          <cell r="AH130" t="str">
            <v>0823-34-2128</v>
          </cell>
          <cell r="AK130" t="str">
            <v>昭和北中学校</v>
          </cell>
          <cell r="AV130" t="str">
            <v/>
          </cell>
          <cell r="AW130" t="str">
            <v/>
          </cell>
          <cell r="AX130" t="str">
            <v/>
          </cell>
        </row>
        <row r="131">
          <cell r="F131" t="str">
            <v/>
          </cell>
          <cell r="J131" t="str">
            <v/>
          </cell>
          <cell r="P131" t="str">
            <v>女</v>
          </cell>
          <cell r="S131">
            <v>3850</v>
          </cell>
          <cell r="T131" t="str">
            <v>呉青山中</v>
          </cell>
          <cell r="V131">
            <v>0</v>
          </cell>
          <cell r="W131" t="b">
            <v>0</v>
          </cell>
          <cell r="X131" t="str">
            <v xml:space="preserve"> </v>
          </cell>
          <cell r="Z131">
            <v>3850</v>
          </cell>
          <cell r="AA131" t="str">
            <v>呉青山中</v>
          </cell>
          <cell r="AB131" t="str">
            <v>ｸﾚｱｵﾔﾏ</v>
          </cell>
          <cell r="AC131" t="str">
            <v>呉</v>
          </cell>
          <cell r="AD131" t="str">
            <v>呉</v>
          </cell>
          <cell r="AE131" t="str">
            <v>737-0023</v>
          </cell>
          <cell r="AF131" t="str">
            <v>呉市青山町2-1</v>
          </cell>
          <cell r="AG131" t="str">
            <v>0823-32-1721</v>
          </cell>
          <cell r="AH131" t="str">
            <v>0823-32-2821</v>
          </cell>
          <cell r="AK131" t="str">
            <v>呉青山中学校</v>
          </cell>
          <cell r="AV131" t="str">
            <v/>
          </cell>
          <cell r="AW131" t="str">
            <v/>
          </cell>
          <cell r="AX131" t="str">
            <v/>
          </cell>
        </row>
        <row r="132">
          <cell r="F132" t="str">
            <v/>
          </cell>
          <cell r="J132" t="str">
            <v/>
          </cell>
          <cell r="P132" t="str">
            <v>女</v>
          </cell>
          <cell r="S132">
            <v>3880</v>
          </cell>
          <cell r="T132" t="str">
            <v/>
          </cell>
          <cell r="V132">
            <v>0</v>
          </cell>
          <cell r="W132" t="b">
            <v>0</v>
          </cell>
          <cell r="X132" t="str">
            <v xml:space="preserve"> </v>
          </cell>
          <cell r="Z132">
            <v>3880</v>
          </cell>
          <cell r="AV132" t="str">
            <v/>
          </cell>
          <cell r="AW132" t="str">
            <v/>
          </cell>
          <cell r="AX132" t="str">
            <v/>
          </cell>
        </row>
        <row r="133">
          <cell r="F133" t="str">
            <v/>
          </cell>
          <cell r="J133" t="str">
            <v/>
          </cell>
          <cell r="P133" t="str">
            <v>女</v>
          </cell>
          <cell r="S133">
            <v>3910</v>
          </cell>
          <cell r="T133" t="str">
            <v>川尻中</v>
          </cell>
          <cell r="V133">
            <v>0</v>
          </cell>
          <cell r="W133" t="b">
            <v>0</v>
          </cell>
          <cell r="X133" t="str">
            <v xml:space="preserve"> </v>
          </cell>
          <cell r="Z133">
            <v>3910</v>
          </cell>
          <cell r="AA133" t="str">
            <v>川尻中</v>
          </cell>
          <cell r="AB133" t="str">
            <v>ｶﾜｼﾞﾘ</v>
          </cell>
          <cell r="AC133" t="str">
            <v>呉</v>
          </cell>
          <cell r="AD133" t="str">
            <v>呉</v>
          </cell>
          <cell r="AE133" t="str">
            <v>729-2603</v>
          </cell>
          <cell r="AF133" t="str">
            <v>呉市川尻町西1-23-47</v>
          </cell>
          <cell r="AG133" t="str">
            <v>0823-87-2072</v>
          </cell>
          <cell r="AH133" t="str">
            <v>0823-87-2507</v>
          </cell>
          <cell r="AK133" t="str">
            <v>川尻中学校</v>
          </cell>
          <cell r="AV133" t="str">
            <v/>
          </cell>
          <cell r="AW133" t="str">
            <v/>
          </cell>
          <cell r="AX133" t="str">
            <v/>
          </cell>
        </row>
        <row r="134">
          <cell r="F134" t="str">
            <v/>
          </cell>
          <cell r="J134" t="str">
            <v/>
          </cell>
          <cell r="P134" t="str">
            <v>女</v>
          </cell>
          <cell r="S134">
            <v>3940</v>
          </cell>
          <cell r="T134" t="str">
            <v>安浦中</v>
          </cell>
          <cell r="V134">
            <v>0</v>
          </cell>
          <cell r="W134" t="b">
            <v>0</v>
          </cell>
          <cell r="X134" t="str">
            <v xml:space="preserve"> </v>
          </cell>
          <cell r="Z134">
            <v>3940</v>
          </cell>
          <cell r="AA134" t="str">
            <v>安浦中</v>
          </cell>
          <cell r="AB134" t="str">
            <v>ﾔｽｳﾗ</v>
          </cell>
          <cell r="AC134" t="str">
            <v>呉</v>
          </cell>
          <cell r="AD134" t="str">
            <v>呉</v>
          </cell>
          <cell r="AE134" t="str">
            <v>729-2502</v>
          </cell>
          <cell r="AF134" t="str">
            <v>呉市安浦町中央4-2-1</v>
          </cell>
          <cell r="AG134" t="str">
            <v>0823-84-5151</v>
          </cell>
          <cell r="AH134" t="str">
            <v>0823-84-5152</v>
          </cell>
          <cell r="AK134" t="str">
            <v>安浦中学校</v>
          </cell>
          <cell r="AV134" t="str">
            <v/>
          </cell>
          <cell r="AW134" t="str">
            <v/>
          </cell>
          <cell r="AX134" t="str">
            <v/>
          </cell>
        </row>
        <row r="135">
          <cell r="F135" t="str">
            <v/>
          </cell>
          <cell r="J135" t="str">
            <v/>
          </cell>
          <cell r="P135" t="str">
            <v>女</v>
          </cell>
          <cell r="S135">
            <v>3970</v>
          </cell>
          <cell r="T135" t="str">
            <v>豊浜中</v>
          </cell>
          <cell r="V135">
            <v>0</v>
          </cell>
          <cell r="W135" t="b">
            <v>0</v>
          </cell>
          <cell r="X135" t="str">
            <v xml:space="preserve"> </v>
          </cell>
          <cell r="Z135">
            <v>3970</v>
          </cell>
          <cell r="AA135" t="str">
            <v>豊浜中</v>
          </cell>
          <cell r="AB135" t="str">
            <v>ﾄﾖﾊﾏ</v>
          </cell>
          <cell r="AC135" t="str">
            <v>呉</v>
          </cell>
          <cell r="AD135" t="str">
            <v>呉</v>
          </cell>
          <cell r="AE135" t="str">
            <v>734-0101</v>
          </cell>
          <cell r="AF135" t="str">
            <v>呉市豊浜町豊島3438</v>
          </cell>
          <cell r="AG135" t="str">
            <v>08466-8-2009</v>
          </cell>
          <cell r="AH135" t="str">
            <v>08466-8-2909</v>
          </cell>
          <cell r="AK135" t="str">
            <v>豊浜中学校</v>
          </cell>
          <cell r="AV135" t="str">
            <v/>
          </cell>
          <cell r="AW135" t="str">
            <v/>
          </cell>
          <cell r="AX135" t="str">
            <v/>
          </cell>
        </row>
        <row r="136">
          <cell r="F136" t="str">
            <v/>
          </cell>
          <cell r="J136" t="str">
            <v/>
          </cell>
          <cell r="P136" t="str">
            <v>女</v>
          </cell>
          <cell r="S136">
            <v>4000</v>
          </cell>
          <cell r="T136" t="str">
            <v/>
          </cell>
          <cell r="V136">
            <v>0</v>
          </cell>
          <cell r="W136" t="b">
            <v>0</v>
          </cell>
          <cell r="X136" t="str">
            <v xml:space="preserve"> </v>
          </cell>
          <cell r="Z136">
            <v>4000</v>
          </cell>
          <cell r="AV136" t="str">
            <v/>
          </cell>
          <cell r="AW136" t="str">
            <v/>
          </cell>
          <cell r="AX136" t="str">
            <v/>
          </cell>
        </row>
        <row r="137">
          <cell r="F137" t="str">
            <v/>
          </cell>
          <cell r="J137" t="str">
            <v/>
          </cell>
          <cell r="P137" t="str">
            <v>女</v>
          </cell>
          <cell r="S137">
            <v>4030</v>
          </cell>
          <cell r="T137" t="str">
            <v>音戸中</v>
          </cell>
          <cell r="V137">
            <v>0</v>
          </cell>
          <cell r="W137" t="b">
            <v>0</v>
          </cell>
          <cell r="X137" t="str">
            <v xml:space="preserve"> </v>
          </cell>
          <cell r="Z137">
            <v>4030</v>
          </cell>
          <cell r="AA137" t="str">
            <v>音戸中</v>
          </cell>
          <cell r="AB137" t="str">
            <v>ｵﾝﾄﾞ</v>
          </cell>
          <cell r="AC137" t="str">
            <v>呉</v>
          </cell>
          <cell r="AD137" t="str">
            <v>呉</v>
          </cell>
          <cell r="AE137" t="str">
            <v>737-1205</v>
          </cell>
          <cell r="AF137" t="str">
            <v>呉市音戸町南隠渡4-15-1</v>
          </cell>
          <cell r="AG137" t="str">
            <v>0823-51-2731</v>
          </cell>
          <cell r="AH137" t="str">
            <v>0823-52-1505</v>
          </cell>
          <cell r="AK137" t="str">
            <v>音戸中学校</v>
          </cell>
          <cell r="AV137" t="str">
            <v/>
          </cell>
          <cell r="AW137" t="str">
            <v/>
          </cell>
          <cell r="AX137" t="str">
            <v/>
          </cell>
        </row>
        <row r="138">
          <cell r="F138" t="str">
            <v/>
          </cell>
          <cell r="J138" t="str">
            <v/>
          </cell>
          <cell r="P138" t="str">
            <v>女</v>
          </cell>
          <cell r="S138">
            <v>4060</v>
          </cell>
          <cell r="T138" t="str">
            <v>明徳中</v>
          </cell>
          <cell r="V138">
            <v>0</v>
          </cell>
          <cell r="W138" t="b">
            <v>0</v>
          </cell>
          <cell r="X138" t="str">
            <v xml:space="preserve"> </v>
          </cell>
          <cell r="Z138">
            <v>4060</v>
          </cell>
          <cell r="AA138" t="str">
            <v>明徳中</v>
          </cell>
          <cell r="AB138" t="str">
            <v>ﾒｲﾄｸ</v>
          </cell>
          <cell r="AC138" t="str">
            <v>呉</v>
          </cell>
          <cell r="AD138" t="str">
            <v>呉</v>
          </cell>
          <cell r="AE138" t="str">
            <v>737-1214</v>
          </cell>
          <cell r="AF138" t="str">
            <v>呉市音戸町藤脇1-30-1</v>
          </cell>
          <cell r="AG138" t="str">
            <v>0823-56-0303</v>
          </cell>
          <cell r="AH138" t="str">
            <v>0823-56-0309</v>
          </cell>
          <cell r="AK138" t="str">
            <v>明徳中学校</v>
          </cell>
          <cell r="AV138" t="str">
            <v/>
          </cell>
          <cell r="AW138" t="str">
            <v/>
          </cell>
          <cell r="AX138" t="str">
            <v/>
          </cell>
        </row>
        <row r="139">
          <cell r="F139" t="str">
            <v/>
          </cell>
          <cell r="J139" t="str">
            <v/>
          </cell>
          <cell r="P139" t="str">
            <v>女</v>
          </cell>
          <cell r="S139">
            <v>4090</v>
          </cell>
          <cell r="T139" t="str">
            <v>倉橋中</v>
          </cell>
          <cell r="V139">
            <v>0</v>
          </cell>
          <cell r="W139" t="b">
            <v>0</v>
          </cell>
          <cell r="X139" t="str">
            <v xml:space="preserve"> </v>
          </cell>
          <cell r="Z139">
            <v>4090</v>
          </cell>
          <cell r="AA139" t="str">
            <v>倉橋中</v>
          </cell>
          <cell r="AB139" t="str">
            <v>ｸﾗﾊｼ</v>
          </cell>
          <cell r="AC139" t="str">
            <v>呉</v>
          </cell>
          <cell r="AD139" t="str">
            <v>呉</v>
          </cell>
          <cell r="AE139" t="str">
            <v>737-1377</v>
          </cell>
          <cell r="AF139" t="str">
            <v>呉市倉橋町383-2</v>
          </cell>
          <cell r="AG139" t="str">
            <v>0823-53-0019</v>
          </cell>
          <cell r="AH139" t="str">
            <v>0823-53-0021</v>
          </cell>
          <cell r="AK139" t="str">
            <v>倉橋中学校</v>
          </cell>
          <cell r="AV139" t="str">
            <v/>
          </cell>
          <cell r="AW139" t="str">
            <v/>
          </cell>
          <cell r="AX139" t="str">
            <v/>
          </cell>
        </row>
        <row r="140">
          <cell r="F140" t="str">
            <v/>
          </cell>
          <cell r="J140" t="str">
            <v/>
          </cell>
          <cell r="P140" t="str">
            <v>女</v>
          </cell>
          <cell r="S140">
            <v>4120</v>
          </cell>
          <cell r="T140" t="str">
            <v/>
          </cell>
          <cell r="V140">
            <v>0</v>
          </cell>
          <cell r="W140" t="b">
            <v>0</v>
          </cell>
          <cell r="X140" t="str">
            <v xml:space="preserve"> </v>
          </cell>
          <cell r="Z140">
            <v>4120</v>
          </cell>
          <cell r="AV140" t="str">
            <v/>
          </cell>
          <cell r="AW140" t="str">
            <v/>
          </cell>
          <cell r="AX140" t="str">
            <v/>
          </cell>
        </row>
        <row r="141">
          <cell r="F141" t="str">
            <v/>
          </cell>
          <cell r="J141" t="str">
            <v/>
          </cell>
          <cell r="P141" t="str">
            <v>女</v>
          </cell>
          <cell r="S141">
            <v>4150</v>
          </cell>
          <cell r="T141" t="str">
            <v>蒲刈中</v>
          </cell>
          <cell r="V141">
            <v>0</v>
          </cell>
          <cell r="W141" t="b">
            <v>0</v>
          </cell>
          <cell r="X141" t="str">
            <v xml:space="preserve"> </v>
          </cell>
          <cell r="Z141">
            <v>4150</v>
          </cell>
          <cell r="AA141" t="str">
            <v>蒲刈中</v>
          </cell>
          <cell r="AB141" t="str">
            <v>ｶﾏｶﾞﾘ</v>
          </cell>
          <cell r="AC141" t="str">
            <v>呉</v>
          </cell>
          <cell r="AD141" t="str">
            <v>呉</v>
          </cell>
          <cell r="AE141" t="str">
            <v>737-0311</v>
          </cell>
          <cell r="AF141" t="str">
            <v>呉市蒲刈町向771</v>
          </cell>
          <cell r="AG141" t="str">
            <v>0823-68-0020</v>
          </cell>
          <cell r="AH141" t="str">
            <v>0823-70-9030</v>
          </cell>
          <cell r="AK141" t="str">
            <v>蒲刈中学校</v>
          </cell>
          <cell r="AV141" t="str">
            <v/>
          </cell>
          <cell r="AW141" t="str">
            <v/>
          </cell>
          <cell r="AX141" t="str">
            <v/>
          </cell>
        </row>
        <row r="142">
          <cell r="F142" t="str">
            <v/>
          </cell>
          <cell r="J142" t="str">
            <v/>
          </cell>
          <cell r="P142" t="str">
            <v>女</v>
          </cell>
          <cell r="S142">
            <v>4180</v>
          </cell>
          <cell r="T142" t="str">
            <v>安芸府中中</v>
          </cell>
          <cell r="V142">
            <v>0</v>
          </cell>
          <cell r="W142" t="b">
            <v>0</v>
          </cell>
          <cell r="X142" t="str">
            <v xml:space="preserve"> </v>
          </cell>
          <cell r="Z142">
            <v>4180</v>
          </cell>
          <cell r="AA142" t="str">
            <v>安芸府中中</v>
          </cell>
          <cell r="AB142" t="str">
            <v>ｱｷﾌﾁｭｳ</v>
          </cell>
          <cell r="AC142" t="str">
            <v>安芸</v>
          </cell>
          <cell r="AD142" t="str">
            <v>安芸</v>
          </cell>
          <cell r="AE142" t="str">
            <v>735-0005</v>
          </cell>
          <cell r="AF142" t="str">
            <v>安芸郡府中町宮の町5-4-28</v>
          </cell>
          <cell r="AG142" t="str">
            <v>082-282-3181</v>
          </cell>
          <cell r="AH142" t="str">
            <v>082-282-3182</v>
          </cell>
          <cell r="AK142" t="str">
            <v>安芸府中中学校</v>
          </cell>
          <cell r="AV142" t="str">
            <v/>
          </cell>
          <cell r="AW142" t="str">
            <v/>
          </cell>
          <cell r="AX142" t="str">
            <v/>
          </cell>
        </row>
        <row r="143">
          <cell r="F143" t="str">
            <v/>
          </cell>
          <cell r="J143" t="str">
            <v/>
          </cell>
          <cell r="P143" t="str">
            <v>女</v>
          </cell>
          <cell r="S143">
            <v>4210</v>
          </cell>
          <cell r="T143" t="str">
            <v>府中緑ヶ丘中</v>
          </cell>
          <cell r="V143">
            <v>0</v>
          </cell>
          <cell r="W143" t="b">
            <v>0</v>
          </cell>
          <cell r="X143" t="str">
            <v xml:space="preserve"> </v>
          </cell>
          <cell r="Z143">
            <v>4210</v>
          </cell>
          <cell r="AA143" t="str">
            <v>府中緑ヶ丘中</v>
          </cell>
          <cell r="AB143" t="str">
            <v>ﾌﾁｭｳﾐﾄﾞﾘｶﾞｵｶ</v>
          </cell>
          <cell r="AC143" t="str">
            <v>安芸</v>
          </cell>
          <cell r="AD143" t="str">
            <v>安芸</v>
          </cell>
          <cell r="AE143" t="str">
            <v>735-0024</v>
          </cell>
          <cell r="AF143" t="str">
            <v>安芸郡府中町緑ヶ丘3-18</v>
          </cell>
          <cell r="AG143" t="str">
            <v>082-283-4701</v>
          </cell>
          <cell r="AH143" t="str">
            <v>082-283-4707</v>
          </cell>
          <cell r="AK143" t="str">
            <v>府中緑ヶ丘中学校</v>
          </cell>
          <cell r="AV143" t="str">
            <v/>
          </cell>
          <cell r="AW143" t="str">
            <v/>
          </cell>
          <cell r="AX143" t="str">
            <v/>
          </cell>
        </row>
        <row r="144">
          <cell r="F144" t="str">
            <v/>
          </cell>
          <cell r="J144" t="str">
            <v/>
          </cell>
          <cell r="P144" t="str">
            <v>女</v>
          </cell>
          <cell r="S144">
            <v>4240</v>
          </cell>
          <cell r="T144" t="str">
            <v>海田中</v>
          </cell>
          <cell r="V144">
            <v>0</v>
          </cell>
          <cell r="W144" t="b">
            <v>0</v>
          </cell>
          <cell r="X144" t="str">
            <v xml:space="preserve"> </v>
          </cell>
          <cell r="Z144">
            <v>4240</v>
          </cell>
          <cell r="AA144" t="str">
            <v>海田中</v>
          </cell>
          <cell r="AB144" t="str">
            <v>ｶｲﾀ</v>
          </cell>
          <cell r="AC144" t="str">
            <v>安芸</v>
          </cell>
          <cell r="AD144" t="str">
            <v>安芸</v>
          </cell>
          <cell r="AE144" t="str">
            <v>736-0026</v>
          </cell>
          <cell r="AF144" t="str">
            <v>安芸郡海田町幸町10-1</v>
          </cell>
          <cell r="AG144" t="str">
            <v>082-822-2258</v>
          </cell>
          <cell r="AH144" t="str">
            <v>082-823-8505</v>
          </cell>
          <cell r="AK144" t="str">
            <v>海田中学校</v>
          </cell>
          <cell r="AV144" t="str">
            <v/>
          </cell>
          <cell r="AW144" t="str">
            <v/>
          </cell>
          <cell r="AX144" t="str">
            <v/>
          </cell>
        </row>
        <row r="145">
          <cell r="F145" t="str">
            <v/>
          </cell>
          <cell r="J145" t="str">
            <v/>
          </cell>
          <cell r="P145" t="str">
            <v>女</v>
          </cell>
          <cell r="S145">
            <v>4270</v>
          </cell>
          <cell r="T145" t="str">
            <v>海田西中</v>
          </cell>
          <cell r="V145">
            <v>0</v>
          </cell>
          <cell r="W145" t="b">
            <v>0</v>
          </cell>
          <cell r="X145" t="str">
            <v xml:space="preserve"> </v>
          </cell>
          <cell r="Z145">
            <v>4270</v>
          </cell>
          <cell r="AA145" t="str">
            <v>海田西中</v>
          </cell>
          <cell r="AB145" t="str">
            <v>ｶｲﾀﾆｼ</v>
          </cell>
          <cell r="AC145" t="str">
            <v>安芸</v>
          </cell>
          <cell r="AD145" t="str">
            <v>安芸</v>
          </cell>
          <cell r="AE145" t="str">
            <v>736-0052</v>
          </cell>
          <cell r="AF145" t="str">
            <v>安芸郡海田町南つくも町2-2</v>
          </cell>
          <cell r="AG145" t="str">
            <v>082-823-8551</v>
          </cell>
          <cell r="AH145" t="str">
            <v>082-822-3165</v>
          </cell>
          <cell r="AK145" t="str">
            <v>海田西中学校</v>
          </cell>
          <cell r="AV145" t="str">
            <v/>
          </cell>
          <cell r="AW145" t="str">
            <v/>
          </cell>
          <cell r="AX145" t="str">
            <v/>
          </cell>
        </row>
        <row r="146">
          <cell r="F146" t="str">
            <v/>
          </cell>
          <cell r="J146" t="str">
            <v/>
          </cell>
          <cell r="P146" t="str">
            <v>女</v>
          </cell>
          <cell r="S146">
            <v>4300</v>
          </cell>
          <cell r="T146" t="str">
            <v>熊野中</v>
          </cell>
          <cell r="V146">
            <v>0</v>
          </cell>
          <cell r="W146" t="b">
            <v>0</v>
          </cell>
          <cell r="X146" t="str">
            <v xml:space="preserve"> </v>
          </cell>
          <cell r="Z146">
            <v>4300</v>
          </cell>
          <cell r="AA146" t="str">
            <v>熊野中</v>
          </cell>
          <cell r="AB146" t="str">
            <v>ｸﾏﾉ</v>
          </cell>
          <cell r="AC146" t="str">
            <v>安芸</v>
          </cell>
          <cell r="AD146" t="str">
            <v>安芸</v>
          </cell>
          <cell r="AE146" t="str">
            <v>731-4214</v>
          </cell>
          <cell r="AF146" t="str">
            <v>安芸郡熊野町中溝6-1-1</v>
          </cell>
          <cell r="AG146" t="str">
            <v>082-854-0109</v>
          </cell>
          <cell r="AH146" t="str">
            <v>082-855-2485</v>
          </cell>
          <cell r="AK146" t="str">
            <v>熊野中学校</v>
          </cell>
          <cell r="AV146" t="str">
            <v/>
          </cell>
          <cell r="AW146" t="str">
            <v/>
          </cell>
          <cell r="AX146" t="str">
            <v/>
          </cell>
        </row>
        <row r="147">
          <cell r="F147" t="str">
            <v/>
          </cell>
          <cell r="J147" t="str">
            <v/>
          </cell>
          <cell r="P147" t="str">
            <v>女</v>
          </cell>
          <cell r="S147">
            <v>4330</v>
          </cell>
          <cell r="T147" t="str">
            <v>熊野東中</v>
          </cell>
          <cell r="V147">
            <v>0</v>
          </cell>
          <cell r="W147" t="b">
            <v>0</v>
          </cell>
          <cell r="X147" t="str">
            <v xml:space="preserve"> </v>
          </cell>
          <cell r="Z147">
            <v>4330</v>
          </cell>
          <cell r="AA147" t="str">
            <v>熊野東中</v>
          </cell>
          <cell r="AB147" t="str">
            <v>ｸﾏﾉﾋｶﾞｼ</v>
          </cell>
          <cell r="AC147" t="str">
            <v>安芸</v>
          </cell>
          <cell r="AD147" t="str">
            <v>安芸</v>
          </cell>
          <cell r="AE147" t="str">
            <v>731-4213</v>
          </cell>
          <cell r="AF147" t="str">
            <v>安芸郡熊野町萩原1-23-1</v>
          </cell>
          <cell r="AG147" t="str">
            <v>082-854-7111</v>
          </cell>
          <cell r="AH147" t="str">
            <v>082-855-2486</v>
          </cell>
          <cell r="AK147" t="str">
            <v>熊野東中学校</v>
          </cell>
          <cell r="AV147" t="str">
            <v/>
          </cell>
          <cell r="AW147" t="str">
            <v/>
          </cell>
          <cell r="AX147" t="str">
            <v/>
          </cell>
        </row>
        <row r="148">
          <cell r="F148" t="str">
            <v/>
          </cell>
          <cell r="J148" t="str">
            <v/>
          </cell>
          <cell r="P148" t="str">
            <v>女</v>
          </cell>
          <cell r="S148">
            <v>4360</v>
          </cell>
          <cell r="T148" t="str">
            <v>坂中</v>
          </cell>
          <cell r="V148">
            <v>0</v>
          </cell>
          <cell r="W148" t="b">
            <v>0</v>
          </cell>
          <cell r="X148" t="str">
            <v xml:space="preserve"> </v>
          </cell>
          <cell r="Z148">
            <v>4360</v>
          </cell>
          <cell r="AA148" t="str">
            <v>坂中</v>
          </cell>
          <cell r="AB148" t="str">
            <v>ｻｶ</v>
          </cell>
          <cell r="AC148" t="str">
            <v>安芸</v>
          </cell>
          <cell r="AD148" t="str">
            <v>安芸</v>
          </cell>
          <cell r="AE148" t="str">
            <v>731-4323</v>
          </cell>
          <cell r="AF148" t="str">
            <v>安芸郡坂町横浜中央1-6-57</v>
          </cell>
          <cell r="AG148" t="str">
            <v>082-885-0004</v>
          </cell>
          <cell r="AH148" t="str">
            <v>082-885-1115</v>
          </cell>
          <cell r="AK148" t="str">
            <v>坂中学校</v>
          </cell>
          <cell r="AV148" t="str">
            <v/>
          </cell>
          <cell r="AW148" t="str">
            <v/>
          </cell>
          <cell r="AX148" t="str">
            <v/>
          </cell>
        </row>
        <row r="149">
          <cell r="F149" t="str">
            <v/>
          </cell>
          <cell r="J149" t="str">
            <v/>
          </cell>
          <cell r="P149" t="str">
            <v>女</v>
          </cell>
          <cell r="S149">
            <v>4390</v>
          </cell>
          <cell r="T149" t="str">
            <v>江田島中</v>
          </cell>
          <cell r="V149">
            <v>0</v>
          </cell>
          <cell r="W149" t="b">
            <v>0</v>
          </cell>
          <cell r="X149" t="str">
            <v xml:space="preserve"> </v>
          </cell>
          <cell r="Z149">
            <v>4390</v>
          </cell>
          <cell r="AA149" t="str">
            <v>江田島中</v>
          </cell>
          <cell r="AB149" t="str">
            <v>ｴﾀｼﾞﾏ</v>
          </cell>
          <cell r="AC149" t="str">
            <v>江田島</v>
          </cell>
          <cell r="AD149" t="str">
            <v>江田島</v>
          </cell>
          <cell r="AE149" t="str">
            <v>737-2122</v>
          </cell>
          <cell r="AF149" t="str">
            <v>江田島市江田島町小用1-13-1</v>
          </cell>
          <cell r="AG149" t="str">
            <v>0823-42-1177</v>
          </cell>
          <cell r="AH149" t="str">
            <v>0823-42-1178</v>
          </cell>
          <cell r="AK149" t="str">
            <v>江田島中学校</v>
          </cell>
          <cell r="AV149" t="str">
            <v/>
          </cell>
          <cell r="AW149" t="str">
            <v/>
          </cell>
          <cell r="AX149" t="str">
            <v/>
          </cell>
        </row>
        <row r="150">
          <cell r="F150" t="str">
            <v/>
          </cell>
          <cell r="J150" t="str">
            <v/>
          </cell>
          <cell r="P150" t="str">
            <v>女</v>
          </cell>
          <cell r="S150">
            <v>4420</v>
          </cell>
          <cell r="T150" t="str">
            <v>能美中</v>
          </cell>
          <cell r="V150">
            <v>0</v>
          </cell>
          <cell r="W150" t="b">
            <v>0</v>
          </cell>
          <cell r="X150" t="str">
            <v xml:space="preserve"> </v>
          </cell>
          <cell r="Z150">
            <v>4420</v>
          </cell>
          <cell r="AA150" t="str">
            <v>能美中</v>
          </cell>
          <cell r="AB150" t="str">
            <v>ﾉｳﾐ</v>
          </cell>
          <cell r="AC150" t="str">
            <v>江田島</v>
          </cell>
          <cell r="AD150" t="str">
            <v>江田島</v>
          </cell>
          <cell r="AE150" t="str">
            <v>737-2301</v>
          </cell>
          <cell r="AF150" t="str">
            <v>江田島市能美町中町3721-1</v>
          </cell>
          <cell r="AG150" t="str">
            <v>0823-45-2212</v>
          </cell>
          <cell r="AH150" t="str">
            <v>0823-45-2396</v>
          </cell>
          <cell r="AK150" t="str">
            <v>能美中学校</v>
          </cell>
          <cell r="AV150" t="str">
            <v/>
          </cell>
          <cell r="AW150" t="str">
            <v/>
          </cell>
          <cell r="AX150" t="str">
            <v/>
          </cell>
        </row>
        <row r="151">
          <cell r="F151" t="str">
            <v/>
          </cell>
          <cell r="J151" t="str">
            <v/>
          </cell>
          <cell r="P151" t="str">
            <v>女</v>
          </cell>
          <cell r="S151">
            <v>4450</v>
          </cell>
          <cell r="T151" t="str">
            <v>三高中</v>
          </cell>
          <cell r="V151">
            <v>0</v>
          </cell>
          <cell r="W151" t="b">
            <v>0</v>
          </cell>
          <cell r="X151" t="str">
            <v xml:space="preserve"> </v>
          </cell>
          <cell r="Z151">
            <v>4450</v>
          </cell>
          <cell r="AA151" t="str">
            <v>三高中</v>
          </cell>
          <cell r="AB151" t="str">
            <v>ﾐﾀｶ</v>
          </cell>
          <cell r="AC151" t="str">
            <v>江田島</v>
          </cell>
          <cell r="AD151" t="str">
            <v>江田島</v>
          </cell>
          <cell r="AE151" t="str">
            <v>737-2316</v>
          </cell>
          <cell r="AF151" t="str">
            <v>江田島市沖美町三吉2699</v>
          </cell>
          <cell r="AG151" t="str">
            <v>0823-47-0125</v>
          </cell>
          <cell r="AH151" t="str">
            <v>0823-47-0126</v>
          </cell>
          <cell r="AK151" t="str">
            <v>三高中学校</v>
          </cell>
          <cell r="AV151" t="str">
            <v/>
          </cell>
          <cell r="AW151" t="str">
            <v/>
          </cell>
          <cell r="AX151" t="str">
            <v/>
          </cell>
        </row>
        <row r="152">
          <cell r="F152" t="str">
            <v/>
          </cell>
          <cell r="J152" t="str">
            <v/>
          </cell>
          <cell r="P152" t="str">
            <v>女</v>
          </cell>
          <cell r="S152">
            <v>4480</v>
          </cell>
          <cell r="T152" t="str">
            <v>大柿中</v>
          </cell>
          <cell r="V152">
            <v>0</v>
          </cell>
          <cell r="W152" t="b">
            <v>0</v>
          </cell>
          <cell r="X152" t="str">
            <v xml:space="preserve"> </v>
          </cell>
          <cell r="Z152">
            <v>4480</v>
          </cell>
          <cell r="AA152" t="str">
            <v>大柿中</v>
          </cell>
          <cell r="AB152" t="str">
            <v>ｵｵｶﾞｷ</v>
          </cell>
          <cell r="AC152" t="str">
            <v>江田島</v>
          </cell>
          <cell r="AD152" t="str">
            <v>江田島</v>
          </cell>
          <cell r="AE152" t="str">
            <v>737-2213</v>
          </cell>
          <cell r="AF152" t="str">
            <v>江田島市大柿町大原920</v>
          </cell>
          <cell r="AG152" t="str">
            <v>0823-57-2065</v>
          </cell>
          <cell r="AH152" t="str">
            <v>0823-57-2146</v>
          </cell>
          <cell r="AK152" t="str">
            <v>大柿中学校</v>
          </cell>
          <cell r="AV152" t="str">
            <v/>
          </cell>
          <cell r="AW152" t="str">
            <v/>
          </cell>
          <cell r="AX152" t="str">
            <v/>
          </cell>
        </row>
        <row r="153">
          <cell r="F153" t="str">
            <v/>
          </cell>
          <cell r="J153" t="str">
            <v/>
          </cell>
          <cell r="P153" t="str">
            <v>女</v>
          </cell>
          <cell r="S153">
            <v>4510</v>
          </cell>
          <cell r="T153" t="str">
            <v>西条中</v>
          </cell>
          <cell r="V153">
            <v>0</v>
          </cell>
          <cell r="W153" t="b">
            <v>0</v>
          </cell>
          <cell r="X153" t="str">
            <v xml:space="preserve"> </v>
          </cell>
          <cell r="Z153">
            <v>4510</v>
          </cell>
          <cell r="AA153" t="str">
            <v>西条中</v>
          </cell>
          <cell r="AB153" t="str">
            <v>ｻｲｼﾞｮｳ</v>
          </cell>
          <cell r="AC153" t="str">
            <v>東広島</v>
          </cell>
          <cell r="AD153" t="str">
            <v>東広島</v>
          </cell>
          <cell r="AE153" t="str">
            <v>739-0041</v>
          </cell>
          <cell r="AF153" t="str">
            <v>東広島市西条町寺家6466</v>
          </cell>
          <cell r="AG153" t="str">
            <v>082-423-2529</v>
          </cell>
          <cell r="AH153" t="str">
            <v>082-423-2571</v>
          </cell>
          <cell r="AK153" t="str">
            <v>西条中学校</v>
          </cell>
          <cell r="AV153" t="str">
            <v/>
          </cell>
          <cell r="AW153" t="str">
            <v/>
          </cell>
          <cell r="AX153" t="str">
            <v/>
          </cell>
        </row>
        <row r="154">
          <cell r="F154" t="str">
            <v/>
          </cell>
          <cell r="J154" t="str">
            <v/>
          </cell>
          <cell r="P154" t="str">
            <v>女</v>
          </cell>
          <cell r="S154">
            <v>4540</v>
          </cell>
          <cell r="T154" t="str">
            <v>向陽中</v>
          </cell>
          <cell r="V154">
            <v>0</v>
          </cell>
          <cell r="W154" t="b">
            <v>0</v>
          </cell>
          <cell r="X154" t="str">
            <v xml:space="preserve"> </v>
          </cell>
          <cell r="Z154">
            <v>4540</v>
          </cell>
          <cell r="AA154" t="str">
            <v>向陽中</v>
          </cell>
          <cell r="AB154" t="str">
            <v>ｺｳﾖｳ</v>
          </cell>
          <cell r="AC154" t="str">
            <v>東広島</v>
          </cell>
          <cell r="AD154" t="str">
            <v>東広島</v>
          </cell>
          <cell r="AE154" t="str">
            <v>739-0034</v>
          </cell>
          <cell r="AF154" t="str">
            <v>東広島市西条町大沢25-2</v>
          </cell>
          <cell r="AG154" t="str">
            <v>082-425-0007</v>
          </cell>
          <cell r="AH154" t="str">
            <v>082-425-0009</v>
          </cell>
          <cell r="AK154" t="str">
            <v>向陽中学校</v>
          </cell>
          <cell r="AV154" t="str">
            <v/>
          </cell>
          <cell r="AW154" t="str">
            <v/>
          </cell>
          <cell r="AX154" t="str">
            <v/>
          </cell>
        </row>
        <row r="155">
          <cell r="F155" t="str">
            <v/>
          </cell>
          <cell r="J155" t="str">
            <v/>
          </cell>
          <cell r="P155" t="str">
            <v>女</v>
          </cell>
          <cell r="S155">
            <v>4570</v>
          </cell>
          <cell r="T155" t="str">
            <v>八本松中</v>
          </cell>
          <cell r="V155">
            <v>0</v>
          </cell>
          <cell r="W155" t="b">
            <v>0</v>
          </cell>
          <cell r="X155" t="str">
            <v xml:space="preserve"> </v>
          </cell>
          <cell r="Z155">
            <v>4570</v>
          </cell>
          <cell r="AA155" t="str">
            <v>八本松中</v>
          </cell>
          <cell r="AB155" t="str">
            <v>ﾊﾁﾎﾝﾏﾂ</v>
          </cell>
          <cell r="AC155" t="str">
            <v>東広島</v>
          </cell>
          <cell r="AD155" t="str">
            <v>東広島</v>
          </cell>
          <cell r="AE155" t="str">
            <v>739-0144</v>
          </cell>
          <cell r="AF155" t="str">
            <v>東広島市八本松南2-2-1</v>
          </cell>
          <cell r="AG155" t="str">
            <v>082-428-0202</v>
          </cell>
          <cell r="AH155" t="str">
            <v>082-428-0279</v>
          </cell>
          <cell r="AK155" t="str">
            <v>八本松中学校</v>
          </cell>
          <cell r="AV155" t="str">
            <v/>
          </cell>
          <cell r="AW155" t="str">
            <v/>
          </cell>
          <cell r="AX155" t="str">
            <v/>
          </cell>
        </row>
        <row r="156">
          <cell r="F156" t="str">
            <v/>
          </cell>
          <cell r="J156" t="str">
            <v/>
          </cell>
          <cell r="P156" t="str">
            <v>女</v>
          </cell>
          <cell r="S156">
            <v>4600</v>
          </cell>
          <cell r="T156" t="str">
            <v>志和中</v>
          </cell>
          <cell r="V156">
            <v>0</v>
          </cell>
          <cell r="W156" t="b">
            <v>0</v>
          </cell>
          <cell r="X156" t="str">
            <v xml:space="preserve"> </v>
          </cell>
          <cell r="Z156">
            <v>4600</v>
          </cell>
          <cell r="AA156" t="str">
            <v>志和中</v>
          </cell>
          <cell r="AB156" t="str">
            <v>ｼﾜ</v>
          </cell>
          <cell r="AC156" t="str">
            <v>東広島</v>
          </cell>
          <cell r="AD156" t="str">
            <v>東広島</v>
          </cell>
          <cell r="AE156" t="str">
            <v>739-0268</v>
          </cell>
          <cell r="AF156" t="str">
            <v>東広島市志和町志和西1432</v>
          </cell>
          <cell r="AG156" t="str">
            <v>082-433-2019</v>
          </cell>
          <cell r="AH156" t="str">
            <v>082-433-2089</v>
          </cell>
          <cell r="AK156" t="str">
            <v>志和中学校</v>
          </cell>
          <cell r="AV156" t="str">
            <v/>
          </cell>
          <cell r="AW156" t="str">
            <v/>
          </cell>
          <cell r="AX156" t="str">
            <v/>
          </cell>
        </row>
        <row r="157">
          <cell r="F157" t="str">
            <v/>
          </cell>
          <cell r="J157" t="str">
            <v/>
          </cell>
          <cell r="P157" t="str">
            <v>女</v>
          </cell>
          <cell r="S157">
            <v>4630</v>
          </cell>
          <cell r="T157" t="str">
            <v>高屋中</v>
          </cell>
          <cell r="V157">
            <v>0</v>
          </cell>
          <cell r="W157" t="b">
            <v>0</v>
          </cell>
          <cell r="X157" t="str">
            <v xml:space="preserve"> </v>
          </cell>
          <cell r="Z157">
            <v>4630</v>
          </cell>
          <cell r="AA157" t="str">
            <v>高屋中</v>
          </cell>
          <cell r="AB157" t="str">
            <v>ﾀｶﾔ</v>
          </cell>
          <cell r="AC157" t="str">
            <v>東広島</v>
          </cell>
          <cell r="AD157" t="str">
            <v>東広島</v>
          </cell>
          <cell r="AE157" t="str">
            <v>739-2125</v>
          </cell>
          <cell r="AF157" t="str">
            <v>東広島市高屋町中島760</v>
          </cell>
          <cell r="AG157" t="str">
            <v>082-434-0011</v>
          </cell>
          <cell r="AH157" t="str">
            <v>082-434-0041</v>
          </cell>
          <cell r="AK157" t="str">
            <v>高屋中学校</v>
          </cell>
          <cell r="AV157" t="str">
            <v/>
          </cell>
          <cell r="AW157" t="str">
            <v/>
          </cell>
          <cell r="AX157" t="str">
            <v/>
          </cell>
        </row>
        <row r="158">
          <cell r="F158" t="str">
            <v/>
          </cell>
          <cell r="J158" t="str">
            <v/>
          </cell>
          <cell r="P158" t="str">
            <v>女</v>
          </cell>
          <cell r="S158">
            <v>4660</v>
          </cell>
          <cell r="T158" t="str">
            <v>磯松中</v>
          </cell>
          <cell r="V158">
            <v>0</v>
          </cell>
          <cell r="W158" t="b">
            <v>0</v>
          </cell>
          <cell r="X158" t="str">
            <v xml:space="preserve"> </v>
          </cell>
          <cell r="Z158">
            <v>4660</v>
          </cell>
          <cell r="AA158" t="str">
            <v>磯松中</v>
          </cell>
          <cell r="AB158" t="str">
            <v>ｲｿﾏﾂ</v>
          </cell>
          <cell r="AC158" t="str">
            <v>東広島</v>
          </cell>
          <cell r="AD158" t="str">
            <v>東広島</v>
          </cell>
          <cell r="AE158" t="str">
            <v>739-0132</v>
          </cell>
          <cell r="AF158" t="str">
            <v>東広島市八本松町正力666-1</v>
          </cell>
          <cell r="AG158" t="str">
            <v>082-428-6675</v>
          </cell>
          <cell r="AH158" t="str">
            <v>082-428-6676</v>
          </cell>
          <cell r="AK158" t="str">
            <v>磯松中学校</v>
          </cell>
          <cell r="AV158" t="str">
            <v/>
          </cell>
          <cell r="AW158" t="str">
            <v/>
          </cell>
          <cell r="AX158" t="str">
            <v/>
          </cell>
        </row>
        <row r="159">
          <cell r="F159" t="str">
            <v/>
          </cell>
          <cell r="J159" t="str">
            <v/>
          </cell>
          <cell r="P159" t="str">
            <v>女</v>
          </cell>
          <cell r="S159">
            <v>4690</v>
          </cell>
          <cell r="T159" t="str">
            <v>松賀中</v>
          </cell>
          <cell r="V159">
            <v>0</v>
          </cell>
          <cell r="W159" t="b">
            <v>0</v>
          </cell>
          <cell r="X159" t="str">
            <v xml:space="preserve"> </v>
          </cell>
          <cell r="Z159">
            <v>4690</v>
          </cell>
          <cell r="AA159" t="str">
            <v>松賀中</v>
          </cell>
          <cell r="AB159" t="str">
            <v>ﾏﾂｶﾞ</v>
          </cell>
          <cell r="AC159" t="str">
            <v>東広島</v>
          </cell>
          <cell r="AD159" t="str">
            <v>東広島</v>
          </cell>
          <cell r="AE159" t="str">
            <v>739-0024</v>
          </cell>
          <cell r="AF159" t="str">
            <v>東広島市西条町御薗字860</v>
          </cell>
          <cell r="AG159" t="str">
            <v>082-422-6277</v>
          </cell>
          <cell r="AH159" t="str">
            <v>082-422-6282</v>
          </cell>
          <cell r="AK159" t="str">
            <v>松賀中学校</v>
          </cell>
          <cell r="AV159" t="str">
            <v/>
          </cell>
          <cell r="AW159" t="str">
            <v/>
          </cell>
          <cell r="AX159" t="str">
            <v/>
          </cell>
        </row>
        <row r="160">
          <cell r="F160" t="str">
            <v/>
          </cell>
          <cell r="J160" t="str">
            <v/>
          </cell>
          <cell r="P160" t="str">
            <v>女</v>
          </cell>
          <cell r="S160">
            <v>4720</v>
          </cell>
          <cell r="T160" t="str">
            <v>高美が丘中</v>
          </cell>
          <cell r="V160">
            <v>0</v>
          </cell>
          <cell r="W160" t="b">
            <v>0</v>
          </cell>
          <cell r="X160" t="str">
            <v xml:space="preserve"> </v>
          </cell>
          <cell r="Z160">
            <v>4720</v>
          </cell>
          <cell r="AA160" t="str">
            <v>高美が丘中</v>
          </cell>
          <cell r="AB160" t="str">
            <v>ﾀｶﾐｶﾞｵｶ</v>
          </cell>
          <cell r="AC160" t="str">
            <v>東広島</v>
          </cell>
          <cell r="AD160" t="str">
            <v>東広島</v>
          </cell>
          <cell r="AE160" t="str">
            <v>739-2115</v>
          </cell>
          <cell r="AF160" t="str">
            <v>東広島市高屋高美が丘1-1-1</v>
          </cell>
          <cell r="AG160" t="str">
            <v>082-434-0026</v>
          </cell>
          <cell r="AH160" t="str">
            <v>082-434-2835</v>
          </cell>
          <cell r="AK160" t="str">
            <v>高美が丘中学校</v>
          </cell>
          <cell r="AV160" t="str">
            <v/>
          </cell>
          <cell r="AW160" t="str">
            <v/>
          </cell>
          <cell r="AX160" t="str">
            <v/>
          </cell>
        </row>
        <row r="161">
          <cell r="F161" t="str">
            <v/>
          </cell>
          <cell r="J161" t="str">
            <v/>
          </cell>
          <cell r="P161" t="str">
            <v>女</v>
          </cell>
          <cell r="S161">
            <v>4750</v>
          </cell>
          <cell r="T161" t="str">
            <v>黒瀬中</v>
          </cell>
          <cell r="V161">
            <v>0</v>
          </cell>
          <cell r="W161" t="b">
            <v>0</v>
          </cell>
          <cell r="X161" t="str">
            <v xml:space="preserve"> </v>
          </cell>
          <cell r="Z161">
            <v>4750</v>
          </cell>
          <cell r="AA161" t="str">
            <v>黒瀬中</v>
          </cell>
          <cell r="AB161" t="str">
            <v>ｸﾛｾ</v>
          </cell>
          <cell r="AC161" t="str">
            <v>東広島</v>
          </cell>
          <cell r="AD161" t="str">
            <v>東広島</v>
          </cell>
          <cell r="AE161" t="str">
            <v>724-0612</v>
          </cell>
          <cell r="AF161" t="str">
            <v>東広島市黒瀬町丸山82-1</v>
          </cell>
          <cell r="AG161" t="str">
            <v>0823-82-2039</v>
          </cell>
          <cell r="AH161" t="str">
            <v>0823-82-2189</v>
          </cell>
          <cell r="AK161" t="str">
            <v>黒瀬中学校</v>
          </cell>
          <cell r="AV161" t="str">
            <v/>
          </cell>
          <cell r="AW161" t="str">
            <v/>
          </cell>
          <cell r="AX161" t="str">
            <v/>
          </cell>
        </row>
        <row r="162">
          <cell r="F162" t="str">
            <v/>
          </cell>
          <cell r="J162" t="str">
            <v/>
          </cell>
          <cell r="P162" t="str">
            <v>女</v>
          </cell>
          <cell r="S162">
            <v>4780</v>
          </cell>
          <cell r="T162" t="str">
            <v>福富中</v>
          </cell>
          <cell r="V162">
            <v>0</v>
          </cell>
          <cell r="W162" t="b">
            <v>0</v>
          </cell>
          <cell r="X162" t="str">
            <v xml:space="preserve"> </v>
          </cell>
          <cell r="Z162">
            <v>4780</v>
          </cell>
          <cell r="AA162" t="str">
            <v>福富中</v>
          </cell>
          <cell r="AB162" t="str">
            <v>ﾌｸﾄﾐ</v>
          </cell>
          <cell r="AC162" t="str">
            <v>東広島</v>
          </cell>
          <cell r="AD162" t="str">
            <v>東広島</v>
          </cell>
          <cell r="AE162" t="str">
            <v>724-0202</v>
          </cell>
          <cell r="AF162" t="str">
            <v>東広島市福富町下竹仁2096－3</v>
          </cell>
          <cell r="AG162" t="str">
            <v>082-435-2341</v>
          </cell>
          <cell r="AH162" t="str">
            <v>082-435-2036</v>
          </cell>
          <cell r="AK162" t="str">
            <v>福富中学校</v>
          </cell>
          <cell r="AV162" t="str">
            <v/>
          </cell>
          <cell r="AW162" t="str">
            <v/>
          </cell>
          <cell r="AX162" t="str">
            <v/>
          </cell>
        </row>
        <row r="163">
          <cell r="F163" t="str">
            <v/>
          </cell>
          <cell r="J163" t="str">
            <v/>
          </cell>
          <cell r="P163" t="str">
            <v>女</v>
          </cell>
          <cell r="S163">
            <v>4810</v>
          </cell>
          <cell r="T163" t="str">
            <v>豊栄中</v>
          </cell>
          <cell r="V163">
            <v>0</v>
          </cell>
          <cell r="W163" t="b">
            <v>0</v>
          </cell>
          <cell r="X163" t="str">
            <v xml:space="preserve"> </v>
          </cell>
          <cell r="Z163">
            <v>4810</v>
          </cell>
          <cell r="AA163" t="str">
            <v>豊栄中</v>
          </cell>
          <cell r="AB163" t="str">
            <v>ﾄﾖｻｶ</v>
          </cell>
          <cell r="AC163" t="str">
            <v>東広島</v>
          </cell>
          <cell r="AD163" t="str">
            <v>東広島</v>
          </cell>
          <cell r="AE163" t="str">
            <v>724-0307</v>
          </cell>
          <cell r="AF163" t="str">
            <v>東広島市豊栄町鍛冶屋341-1</v>
          </cell>
          <cell r="AG163" t="str">
            <v>082-432-2351</v>
          </cell>
          <cell r="AH163" t="str">
            <v>082-432-4540</v>
          </cell>
          <cell r="AK163" t="str">
            <v>豊栄中学校</v>
          </cell>
          <cell r="AV163" t="str">
            <v/>
          </cell>
          <cell r="AW163" t="str">
            <v/>
          </cell>
          <cell r="AX163" t="str">
            <v/>
          </cell>
        </row>
        <row r="164">
          <cell r="F164" t="str">
            <v/>
          </cell>
          <cell r="J164" t="str">
            <v/>
          </cell>
          <cell r="P164" t="str">
            <v>女</v>
          </cell>
          <cell r="S164">
            <v>4840</v>
          </cell>
          <cell r="T164" t="str">
            <v>河内中</v>
          </cell>
          <cell r="V164">
            <v>0</v>
          </cell>
          <cell r="W164" t="b">
            <v>0</v>
          </cell>
          <cell r="X164" t="str">
            <v xml:space="preserve"> </v>
          </cell>
          <cell r="Z164">
            <v>4840</v>
          </cell>
          <cell r="AA164" t="str">
            <v>河内中</v>
          </cell>
          <cell r="AB164" t="str">
            <v>ｺｳﾁ</v>
          </cell>
          <cell r="AC164" t="str">
            <v>東広島</v>
          </cell>
          <cell r="AD164" t="str">
            <v>東広島</v>
          </cell>
          <cell r="AE164" t="str">
            <v>729-1101</v>
          </cell>
          <cell r="AF164" t="str">
            <v>東広島市河内町中河内1757-1</v>
          </cell>
          <cell r="AG164" t="str">
            <v>082-437-1128</v>
          </cell>
          <cell r="AH164" t="str">
            <v>082-437-2273</v>
          </cell>
          <cell r="AK164" t="str">
            <v>河内中学校</v>
          </cell>
          <cell r="AV164" t="str">
            <v/>
          </cell>
          <cell r="AW164" t="str">
            <v/>
          </cell>
          <cell r="AX164" t="str">
            <v/>
          </cell>
        </row>
        <row r="165">
          <cell r="F165" t="str">
            <v/>
          </cell>
          <cell r="J165" t="str">
            <v/>
          </cell>
          <cell r="P165" t="str">
            <v>女</v>
          </cell>
          <cell r="S165">
            <v>4870</v>
          </cell>
          <cell r="T165" t="str">
            <v>安芸津中</v>
          </cell>
          <cell r="V165">
            <v>0</v>
          </cell>
          <cell r="W165" t="b">
            <v>0</v>
          </cell>
          <cell r="X165" t="str">
            <v xml:space="preserve"> </v>
          </cell>
          <cell r="Z165">
            <v>4870</v>
          </cell>
          <cell r="AA165" t="str">
            <v>安芸津中</v>
          </cell>
          <cell r="AB165" t="str">
            <v>ｱｷﾂ</v>
          </cell>
          <cell r="AC165" t="str">
            <v>東広島</v>
          </cell>
          <cell r="AD165" t="str">
            <v>東広島</v>
          </cell>
          <cell r="AE165" t="str">
            <v>739-2402</v>
          </cell>
          <cell r="AF165" t="str">
            <v>東広島市安芸津町三津5563－8</v>
          </cell>
          <cell r="AG165" t="str">
            <v>0846-45-0158</v>
          </cell>
          <cell r="AH165" t="str">
            <v>0846-45-5985</v>
          </cell>
          <cell r="AK165" t="str">
            <v>安芸津中学校</v>
          </cell>
          <cell r="AV165" t="str">
            <v/>
          </cell>
          <cell r="AW165" t="str">
            <v/>
          </cell>
          <cell r="AX165" t="str">
            <v/>
          </cell>
        </row>
        <row r="166">
          <cell r="F166" t="str">
            <v/>
          </cell>
          <cell r="J166" t="str">
            <v/>
          </cell>
          <cell r="P166" t="str">
            <v>女</v>
          </cell>
          <cell r="S166">
            <v>4900</v>
          </cell>
          <cell r="T166" t="str">
            <v>東広島中央中</v>
          </cell>
          <cell r="V166">
            <v>0</v>
          </cell>
          <cell r="W166" t="b">
            <v>0</v>
          </cell>
          <cell r="X166" t="str">
            <v xml:space="preserve"> </v>
          </cell>
          <cell r="Z166">
            <v>4900</v>
          </cell>
          <cell r="AA166" t="str">
            <v>東広島中央中</v>
          </cell>
          <cell r="AB166" t="str">
            <v>ﾋｶﾞｼﾋﾛｼﾏﾁｭｳｵｳ</v>
          </cell>
          <cell r="AC166" t="str">
            <v>東広島</v>
          </cell>
          <cell r="AD166" t="str">
            <v>東広島</v>
          </cell>
          <cell r="AE166" t="str">
            <v>739-0047</v>
          </cell>
          <cell r="AF166" t="str">
            <v>東広島市西条町下見4281-1</v>
          </cell>
          <cell r="AG166" t="str">
            <v>082-431-5055</v>
          </cell>
          <cell r="AH166" t="str">
            <v>082-431-5077</v>
          </cell>
          <cell r="AK166" t="str">
            <v>東広島中央中学校</v>
          </cell>
          <cell r="AV166" t="str">
            <v/>
          </cell>
          <cell r="AW166" t="str">
            <v/>
          </cell>
          <cell r="AX166" t="str">
            <v/>
          </cell>
        </row>
        <row r="167">
          <cell r="F167" t="str">
            <v/>
          </cell>
          <cell r="J167" t="str">
            <v/>
          </cell>
          <cell r="P167" t="str">
            <v>女</v>
          </cell>
          <cell r="S167">
            <v>4930</v>
          </cell>
          <cell r="T167" t="str">
            <v>武田中</v>
          </cell>
          <cell r="V167">
            <v>0</v>
          </cell>
          <cell r="W167" t="b">
            <v>0</v>
          </cell>
          <cell r="X167" t="str">
            <v xml:space="preserve"> </v>
          </cell>
          <cell r="Z167">
            <v>4930</v>
          </cell>
          <cell r="AA167" t="str">
            <v>武田中</v>
          </cell>
          <cell r="AB167" t="str">
            <v>ﾀｹﾀﾞ</v>
          </cell>
          <cell r="AC167" t="str">
            <v>東広島</v>
          </cell>
          <cell r="AD167" t="str">
            <v>東広島</v>
          </cell>
          <cell r="AE167" t="str">
            <v>724-0611</v>
          </cell>
          <cell r="AF167" t="str">
            <v>東広島市黒瀬町字大多田443-5</v>
          </cell>
          <cell r="AG167" t="str">
            <v>0823-82-2331</v>
          </cell>
          <cell r="AH167" t="str">
            <v>0823-82-2457</v>
          </cell>
          <cell r="AK167" t="str">
            <v>武田中学校</v>
          </cell>
          <cell r="AV167" t="str">
            <v/>
          </cell>
          <cell r="AW167" t="str">
            <v/>
          </cell>
          <cell r="AX167" t="str">
            <v/>
          </cell>
        </row>
        <row r="168">
          <cell r="F168" t="str">
            <v/>
          </cell>
          <cell r="J168" t="str">
            <v/>
          </cell>
          <cell r="P168" t="str">
            <v>女</v>
          </cell>
          <cell r="S168">
            <v>4960</v>
          </cell>
          <cell r="T168" t="str">
            <v>近大東広島中</v>
          </cell>
          <cell r="V168">
            <v>0</v>
          </cell>
          <cell r="W168" t="b">
            <v>0</v>
          </cell>
          <cell r="X168" t="str">
            <v xml:space="preserve"> </v>
          </cell>
          <cell r="Z168">
            <v>4960</v>
          </cell>
          <cell r="AA168" t="str">
            <v>近大東広島中</v>
          </cell>
          <cell r="AB168" t="str">
            <v>ｷﾝﾀﾞｲﾋｶﾞｼｲﾛｼﾏ</v>
          </cell>
          <cell r="AC168" t="str">
            <v>東広島</v>
          </cell>
          <cell r="AD168" t="str">
            <v>東広島</v>
          </cell>
          <cell r="AE168" t="str">
            <v>739-2116</v>
          </cell>
          <cell r="AF168" t="str">
            <v>東広島市高屋うめの辺２番</v>
          </cell>
          <cell r="AG168" t="str">
            <v>082-434-7111</v>
          </cell>
          <cell r="AH168" t="str">
            <v>082-434-7110</v>
          </cell>
          <cell r="AK168" t="str">
            <v>近大東広島中学校</v>
          </cell>
          <cell r="AV168" t="str">
            <v/>
          </cell>
          <cell r="AW168" t="str">
            <v/>
          </cell>
          <cell r="AX168" t="str">
            <v/>
          </cell>
        </row>
        <row r="169">
          <cell r="F169" t="str">
            <v/>
          </cell>
          <cell r="J169" t="str">
            <v/>
          </cell>
          <cell r="P169" t="str">
            <v>女</v>
          </cell>
          <cell r="S169">
            <v>4990</v>
          </cell>
          <cell r="T169" t="str">
            <v>県立広島中</v>
          </cell>
          <cell r="V169">
            <v>0</v>
          </cell>
          <cell r="W169" t="b">
            <v>0</v>
          </cell>
          <cell r="X169" t="str">
            <v xml:space="preserve"> </v>
          </cell>
          <cell r="Z169">
            <v>4990</v>
          </cell>
          <cell r="AA169" t="str">
            <v>県立広島中</v>
          </cell>
          <cell r="AB169" t="str">
            <v>ｹﾝﾘﾂﾋﾛｼﾏ</v>
          </cell>
          <cell r="AC169" t="str">
            <v>東広島</v>
          </cell>
          <cell r="AD169" t="str">
            <v>東広島</v>
          </cell>
          <cell r="AE169" t="str">
            <v>739-2125</v>
          </cell>
          <cell r="AF169" t="str">
            <v>東広島市高屋町中島31-7</v>
          </cell>
          <cell r="AG169" t="str">
            <v>082-491-0270</v>
          </cell>
          <cell r="AH169" t="str">
            <v>082-434-7023</v>
          </cell>
          <cell r="AK169" t="str">
            <v>県立広島中学校</v>
          </cell>
          <cell r="AV169" t="str">
            <v/>
          </cell>
          <cell r="AW169" t="str">
            <v/>
          </cell>
          <cell r="AX169" t="str">
            <v/>
          </cell>
        </row>
        <row r="170">
          <cell r="F170" t="str">
            <v/>
          </cell>
          <cell r="J170" t="str">
            <v/>
          </cell>
          <cell r="P170" t="str">
            <v>女</v>
          </cell>
          <cell r="S170">
            <v>5020</v>
          </cell>
          <cell r="T170" t="str">
            <v>久保中</v>
          </cell>
          <cell r="V170">
            <v>0</v>
          </cell>
          <cell r="W170" t="b">
            <v>0</v>
          </cell>
          <cell r="X170" t="str">
            <v xml:space="preserve"> </v>
          </cell>
          <cell r="Z170">
            <v>5020</v>
          </cell>
          <cell r="AA170" t="str">
            <v>久保中</v>
          </cell>
          <cell r="AB170" t="str">
            <v>ｸﾎﾞ</v>
          </cell>
          <cell r="AC170" t="str">
            <v>尾道</v>
          </cell>
          <cell r="AD170" t="str">
            <v>尾道</v>
          </cell>
          <cell r="AE170" t="str">
            <v>722-0041</v>
          </cell>
          <cell r="AF170" t="str">
            <v>尾道市防地町22-40</v>
          </cell>
          <cell r="AG170" t="str">
            <v>0848-37-3961</v>
          </cell>
          <cell r="AH170" t="str">
            <v>0848-37-3962</v>
          </cell>
          <cell r="AK170" t="str">
            <v>久保中学校</v>
          </cell>
          <cell r="AV170" t="str">
            <v/>
          </cell>
          <cell r="AW170" t="str">
            <v/>
          </cell>
          <cell r="AX170" t="str">
            <v/>
          </cell>
        </row>
        <row r="171">
          <cell r="F171" t="str">
            <v/>
          </cell>
          <cell r="J171" t="str">
            <v/>
          </cell>
          <cell r="P171" t="str">
            <v>女</v>
          </cell>
          <cell r="S171">
            <v>5050</v>
          </cell>
          <cell r="T171" t="str">
            <v>長江中</v>
          </cell>
          <cell r="V171">
            <v>0</v>
          </cell>
          <cell r="W171" t="b">
            <v>0</v>
          </cell>
          <cell r="X171" t="str">
            <v xml:space="preserve"> </v>
          </cell>
          <cell r="Z171">
            <v>5050</v>
          </cell>
          <cell r="AA171" t="str">
            <v>長江中</v>
          </cell>
          <cell r="AB171" t="str">
            <v>ﾅｶﾞｴ</v>
          </cell>
          <cell r="AC171" t="str">
            <v>尾道</v>
          </cell>
          <cell r="AD171" t="str">
            <v>尾道</v>
          </cell>
          <cell r="AE171" t="str">
            <v>722-0046</v>
          </cell>
          <cell r="AF171" t="str">
            <v>尾道市長江3-10-4</v>
          </cell>
          <cell r="AG171" t="str">
            <v>0848-37-3971</v>
          </cell>
          <cell r="AH171" t="str">
            <v>0848-37-3970</v>
          </cell>
          <cell r="AK171" t="str">
            <v>長江中学校</v>
          </cell>
          <cell r="AV171" t="str">
            <v/>
          </cell>
          <cell r="AW171" t="str">
            <v/>
          </cell>
          <cell r="AX171" t="str">
            <v/>
          </cell>
        </row>
        <row r="172">
          <cell r="F172" t="str">
            <v/>
          </cell>
          <cell r="J172" t="str">
            <v/>
          </cell>
          <cell r="P172" t="str">
            <v>女</v>
          </cell>
          <cell r="S172">
            <v>5080</v>
          </cell>
          <cell r="T172" t="str">
            <v>栗原中</v>
          </cell>
          <cell r="V172">
            <v>0</v>
          </cell>
          <cell r="W172" t="b">
            <v>0</v>
          </cell>
          <cell r="X172" t="str">
            <v xml:space="preserve"> </v>
          </cell>
          <cell r="Z172">
            <v>5080</v>
          </cell>
          <cell r="AA172" t="str">
            <v>栗原中</v>
          </cell>
          <cell r="AB172" t="str">
            <v>ｸﾘﾊﾗ</v>
          </cell>
          <cell r="AC172" t="str">
            <v>尾道</v>
          </cell>
          <cell r="AD172" t="str">
            <v>尾道</v>
          </cell>
          <cell r="AE172" t="str">
            <v>722-0023</v>
          </cell>
          <cell r="AF172" t="str">
            <v>尾道市東則末町9-53</v>
          </cell>
          <cell r="AG172" t="str">
            <v>0848-23-3811</v>
          </cell>
          <cell r="AH172" t="str">
            <v>0848-23-3812</v>
          </cell>
          <cell r="AK172" t="str">
            <v>栗原中学校</v>
          </cell>
          <cell r="AV172" t="str">
            <v/>
          </cell>
          <cell r="AW172" t="str">
            <v/>
          </cell>
          <cell r="AX172" t="str">
            <v/>
          </cell>
        </row>
        <row r="173">
          <cell r="F173" t="str">
            <v/>
          </cell>
          <cell r="J173" t="str">
            <v/>
          </cell>
          <cell r="P173" t="str">
            <v>女</v>
          </cell>
          <cell r="S173">
            <v>5110</v>
          </cell>
          <cell r="T173" t="str">
            <v>尾道吉和中</v>
          </cell>
          <cell r="V173">
            <v>0</v>
          </cell>
          <cell r="W173" t="b">
            <v>0</v>
          </cell>
          <cell r="X173" t="str">
            <v xml:space="preserve"> </v>
          </cell>
          <cell r="Z173">
            <v>5110</v>
          </cell>
          <cell r="AA173" t="str">
            <v>尾道吉和中</v>
          </cell>
          <cell r="AB173" t="str">
            <v>ｵﾉﾐﾁﾖｼﾜ</v>
          </cell>
          <cell r="AC173" t="str">
            <v>尾道</v>
          </cell>
          <cell r="AD173" t="str">
            <v>尾道</v>
          </cell>
          <cell r="AE173" t="str">
            <v>722-0008</v>
          </cell>
          <cell r="AF173" t="str">
            <v>尾道市吉和町4600</v>
          </cell>
          <cell r="AG173" t="str">
            <v>0848-23-3821</v>
          </cell>
          <cell r="AH173" t="str">
            <v>0848-23-3822</v>
          </cell>
          <cell r="AK173" t="str">
            <v>尾道吉和中学校</v>
          </cell>
          <cell r="AV173" t="str">
            <v/>
          </cell>
          <cell r="AW173" t="str">
            <v/>
          </cell>
          <cell r="AX173" t="str">
            <v/>
          </cell>
        </row>
        <row r="174">
          <cell r="F174" t="str">
            <v/>
          </cell>
          <cell r="J174" t="str">
            <v/>
          </cell>
          <cell r="P174" t="str">
            <v>女</v>
          </cell>
          <cell r="S174">
            <v>5140</v>
          </cell>
          <cell r="T174" t="str">
            <v>日比崎中</v>
          </cell>
          <cell r="V174">
            <v>0</v>
          </cell>
          <cell r="W174" t="b">
            <v>0</v>
          </cell>
          <cell r="X174" t="str">
            <v xml:space="preserve"> </v>
          </cell>
          <cell r="Z174">
            <v>5140</v>
          </cell>
          <cell r="AA174" t="str">
            <v>日比崎中</v>
          </cell>
          <cell r="AB174" t="str">
            <v>ﾋﾋﾞｻｷ</v>
          </cell>
          <cell r="AC174" t="str">
            <v>尾道</v>
          </cell>
          <cell r="AD174" t="str">
            <v>尾道</v>
          </cell>
          <cell r="AE174" t="str">
            <v>722-0013</v>
          </cell>
          <cell r="AF174" t="str">
            <v>尾道市日比崎町23-1</v>
          </cell>
          <cell r="AG174" t="str">
            <v>0848-22-6513</v>
          </cell>
          <cell r="AH174" t="str">
            <v>0848-22-2002</v>
          </cell>
          <cell r="AK174" t="str">
            <v>日比崎中学校</v>
          </cell>
          <cell r="AV174" t="str">
            <v/>
          </cell>
          <cell r="AW174" t="str">
            <v/>
          </cell>
          <cell r="AX174" t="str">
            <v/>
          </cell>
        </row>
        <row r="175">
          <cell r="F175" t="str">
            <v/>
          </cell>
          <cell r="J175" t="str">
            <v/>
          </cell>
          <cell r="P175" t="str">
            <v>女</v>
          </cell>
          <cell r="S175">
            <v>5170</v>
          </cell>
          <cell r="T175" t="str">
            <v>美木中</v>
          </cell>
          <cell r="V175">
            <v>0</v>
          </cell>
          <cell r="W175" t="b">
            <v>0</v>
          </cell>
          <cell r="X175" t="str">
            <v xml:space="preserve"> </v>
          </cell>
          <cell r="Z175">
            <v>5170</v>
          </cell>
          <cell r="AA175" t="str">
            <v>美木中</v>
          </cell>
          <cell r="AB175" t="str">
            <v>ﾐｷ</v>
          </cell>
          <cell r="AC175" t="str">
            <v>尾道</v>
          </cell>
          <cell r="AD175" t="str">
            <v>尾道</v>
          </cell>
          <cell r="AE175" t="str">
            <v>722-0212</v>
          </cell>
          <cell r="AF175" t="str">
            <v>尾道市美ノ郷町本郷2258</v>
          </cell>
          <cell r="AG175" t="str">
            <v>0848-48-0515</v>
          </cell>
          <cell r="AH175" t="str">
            <v>0848-48-5060</v>
          </cell>
          <cell r="AK175" t="str">
            <v>美木中学校</v>
          </cell>
          <cell r="AV175" t="str">
            <v/>
          </cell>
          <cell r="AW175" t="str">
            <v/>
          </cell>
          <cell r="AX175" t="str">
            <v/>
          </cell>
        </row>
        <row r="176">
          <cell r="F176" t="str">
            <v/>
          </cell>
          <cell r="J176" t="str">
            <v/>
          </cell>
          <cell r="P176" t="str">
            <v>女</v>
          </cell>
          <cell r="S176">
            <v>5200</v>
          </cell>
          <cell r="T176" t="str">
            <v/>
          </cell>
          <cell r="V176">
            <v>0</v>
          </cell>
          <cell r="W176" t="b">
            <v>0</v>
          </cell>
          <cell r="X176" t="str">
            <v xml:space="preserve"> </v>
          </cell>
          <cell r="Z176">
            <v>5200</v>
          </cell>
          <cell r="AV176" t="str">
            <v/>
          </cell>
          <cell r="AW176" t="str">
            <v/>
          </cell>
          <cell r="AX176" t="str">
            <v/>
          </cell>
        </row>
        <row r="177">
          <cell r="F177" t="str">
            <v/>
          </cell>
          <cell r="J177" t="str">
            <v/>
          </cell>
          <cell r="P177" t="str">
            <v>女</v>
          </cell>
          <cell r="S177">
            <v>5230</v>
          </cell>
          <cell r="T177" t="str">
            <v>高西中</v>
          </cell>
          <cell r="V177">
            <v>0</v>
          </cell>
          <cell r="W177" t="b">
            <v>0</v>
          </cell>
          <cell r="X177" t="str">
            <v xml:space="preserve"> </v>
          </cell>
          <cell r="Z177">
            <v>5230</v>
          </cell>
          <cell r="AA177" t="str">
            <v>高西中</v>
          </cell>
          <cell r="AB177" t="str">
            <v>ﾀｶﾆｼ</v>
          </cell>
          <cell r="AC177" t="str">
            <v>尾道</v>
          </cell>
          <cell r="AD177" t="str">
            <v>尾道</v>
          </cell>
          <cell r="AE177" t="str">
            <v>729-0141</v>
          </cell>
          <cell r="AF177" t="str">
            <v>尾道市高須町3467-1</v>
          </cell>
          <cell r="AG177" t="str">
            <v>0848-46-0205</v>
          </cell>
          <cell r="AH177" t="str">
            <v>0848-46-6131</v>
          </cell>
          <cell r="AK177" t="str">
            <v>高西中学校</v>
          </cell>
          <cell r="AV177" t="str">
            <v/>
          </cell>
          <cell r="AW177" t="str">
            <v/>
          </cell>
          <cell r="AX177" t="str">
            <v/>
          </cell>
        </row>
        <row r="178">
          <cell r="F178" t="str">
            <v/>
          </cell>
          <cell r="J178" t="str">
            <v/>
          </cell>
          <cell r="P178" t="str">
            <v>女</v>
          </cell>
          <cell r="S178">
            <v>5260</v>
          </cell>
          <cell r="T178" t="str">
            <v>百島中</v>
          </cell>
          <cell r="V178">
            <v>0</v>
          </cell>
          <cell r="W178" t="b">
            <v>0</v>
          </cell>
          <cell r="X178" t="str">
            <v xml:space="preserve"> </v>
          </cell>
          <cell r="Z178">
            <v>5260</v>
          </cell>
          <cell r="AA178" t="str">
            <v>百島中</v>
          </cell>
          <cell r="AB178" t="str">
            <v>ﾓﾓｼﾏ</v>
          </cell>
          <cell r="AC178" t="str">
            <v>尾道</v>
          </cell>
          <cell r="AD178" t="str">
            <v>尾道</v>
          </cell>
          <cell r="AE178" t="str">
            <v>722-0061</v>
          </cell>
          <cell r="AF178" t="str">
            <v>尾道市百島町489</v>
          </cell>
          <cell r="AG178" t="str">
            <v>0848-73-2709</v>
          </cell>
          <cell r="AH178" t="str">
            <v>0848-73-5106</v>
          </cell>
          <cell r="AK178" t="str">
            <v>百島中学校</v>
          </cell>
          <cell r="AV178" t="str">
            <v/>
          </cell>
          <cell r="AW178" t="str">
            <v/>
          </cell>
          <cell r="AX178" t="str">
            <v/>
          </cell>
        </row>
        <row r="179">
          <cell r="F179" t="str">
            <v/>
          </cell>
          <cell r="J179" t="str">
            <v/>
          </cell>
          <cell r="P179" t="str">
            <v>女</v>
          </cell>
          <cell r="S179">
            <v>5290</v>
          </cell>
          <cell r="T179" t="str">
            <v>浦崎中</v>
          </cell>
          <cell r="V179">
            <v>0</v>
          </cell>
          <cell r="W179" t="b">
            <v>0</v>
          </cell>
          <cell r="X179" t="str">
            <v xml:space="preserve"> </v>
          </cell>
          <cell r="Z179">
            <v>5290</v>
          </cell>
          <cell r="AA179" t="str">
            <v>浦崎中</v>
          </cell>
          <cell r="AB179" t="str">
            <v>ｳﾗｻｷ</v>
          </cell>
          <cell r="AC179" t="str">
            <v>尾道</v>
          </cell>
          <cell r="AD179" t="str">
            <v>尾道</v>
          </cell>
          <cell r="AE179" t="str">
            <v>720-0551</v>
          </cell>
          <cell r="AF179" t="str">
            <v>尾道市浦崎町2842</v>
          </cell>
          <cell r="AG179" t="str">
            <v>0848-73-2009</v>
          </cell>
          <cell r="AH179" t="str">
            <v>0848-73-5234</v>
          </cell>
          <cell r="AK179" t="str">
            <v>浦崎中学校</v>
          </cell>
          <cell r="AV179" t="str">
            <v/>
          </cell>
          <cell r="AW179" t="str">
            <v/>
          </cell>
          <cell r="AX179" t="str">
            <v/>
          </cell>
        </row>
        <row r="180">
          <cell r="F180" t="str">
            <v/>
          </cell>
          <cell r="J180" t="str">
            <v/>
          </cell>
          <cell r="P180" t="str">
            <v>女</v>
          </cell>
          <cell r="S180">
            <v>5320</v>
          </cell>
          <cell r="T180" t="str">
            <v>向東中</v>
          </cell>
          <cell r="V180">
            <v>0</v>
          </cell>
          <cell r="W180" t="b">
            <v>0</v>
          </cell>
          <cell r="X180" t="str">
            <v xml:space="preserve"> </v>
          </cell>
          <cell r="Z180">
            <v>5320</v>
          </cell>
          <cell r="AA180" t="str">
            <v>向東中</v>
          </cell>
          <cell r="AB180" t="str">
            <v>ﾑｶｲﾋｶﾞｼ</v>
          </cell>
          <cell r="AC180" t="str">
            <v>尾道</v>
          </cell>
          <cell r="AD180" t="str">
            <v>尾道</v>
          </cell>
          <cell r="AE180" t="str">
            <v>722-0062</v>
          </cell>
          <cell r="AF180" t="str">
            <v>尾道市向東町8885-21</v>
          </cell>
          <cell r="AG180" t="str">
            <v>0848-44-3016</v>
          </cell>
          <cell r="AH180" t="str">
            <v>0848-44-3017</v>
          </cell>
          <cell r="AK180" t="str">
            <v>向東中学校</v>
          </cell>
          <cell r="AV180" t="str">
            <v/>
          </cell>
          <cell r="AW180" t="str">
            <v/>
          </cell>
          <cell r="AX180" t="str">
            <v/>
          </cell>
        </row>
        <row r="181">
          <cell r="F181" t="str">
            <v/>
          </cell>
          <cell r="J181" t="str">
            <v/>
          </cell>
          <cell r="P181" t="str">
            <v>女</v>
          </cell>
          <cell r="S181">
            <v>5350</v>
          </cell>
          <cell r="T181" t="str">
            <v>御調中</v>
          </cell>
          <cell r="V181">
            <v>0</v>
          </cell>
          <cell r="W181" t="b">
            <v>0</v>
          </cell>
          <cell r="X181" t="str">
            <v xml:space="preserve"> </v>
          </cell>
          <cell r="Z181">
            <v>5350</v>
          </cell>
          <cell r="AA181" t="str">
            <v>御調中</v>
          </cell>
          <cell r="AB181" t="str">
            <v>ﾐﾂｷﾞ</v>
          </cell>
          <cell r="AC181" t="str">
            <v>尾道</v>
          </cell>
          <cell r="AD181" t="str">
            <v>尾道</v>
          </cell>
          <cell r="AE181" t="str">
            <v>722-0353</v>
          </cell>
          <cell r="AF181" t="str">
            <v>尾道市御調町高尾93</v>
          </cell>
          <cell r="AG181" t="str">
            <v>0848-76-0069</v>
          </cell>
          <cell r="AH181" t="str">
            <v>08487-6-0069</v>
          </cell>
          <cell r="AK181" t="str">
            <v>御調中学校</v>
          </cell>
          <cell r="AV181" t="str">
            <v/>
          </cell>
          <cell r="AW181" t="str">
            <v/>
          </cell>
          <cell r="AX181" t="str">
            <v/>
          </cell>
        </row>
        <row r="182">
          <cell r="F182" t="str">
            <v/>
          </cell>
          <cell r="J182" t="str">
            <v/>
          </cell>
          <cell r="P182" t="str">
            <v>女</v>
          </cell>
          <cell r="S182">
            <v>5380</v>
          </cell>
          <cell r="T182" t="str">
            <v>向島中</v>
          </cell>
          <cell r="V182">
            <v>0</v>
          </cell>
          <cell r="W182" t="b">
            <v>0</v>
          </cell>
          <cell r="X182" t="str">
            <v xml:space="preserve"> </v>
          </cell>
          <cell r="Z182">
            <v>5380</v>
          </cell>
          <cell r="AA182" t="str">
            <v>向島中</v>
          </cell>
          <cell r="AB182" t="str">
            <v>ﾑｶｲｼﾏ</v>
          </cell>
          <cell r="AC182" t="str">
            <v>尾道</v>
          </cell>
          <cell r="AD182" t="str">
            <v>尾道</v>
          </cell>
          <cell r="AE182" t="str">
            <v>722-0073</v>
          </cell>
          <cell r="AF182" t="str">
            <v>尾道市向島町16058-20</v>
          </cell>
          <cell r="AG182" t="str">
            <v>0848-44-0416</v>
          </cell>
          <cell r="AH182" t="str">
            <v>0848-44-1144</v>
          </cell>
          <cell r="AK182" t="str">
            <v>向島中学校</v>
          </cell>
          <cell r="AV182" t="str">
            <v/>
          </cell>
          <cell r="AW182" t="str">
            <v/>
          </cell>
          <cell r="AX182" t="str">
            <v/>
          </cell>
        </row>
        <row r="183">
          <cell r="F183" t="str">
            <v/>
          </cell>
          <cell r="J183" t="str">
            <v/>
          </cell>
          <cell r="P183" t="str">
            <v>女</v>
          </cell>
          <cell r="S183">
            <v>5410</v>
          </cell>
          <cell r="T183" t="str">
            <v>因島南中</v>
          </cell>
          <cell r="V183">
            <v>0</v>
          </cell>
          <cell r="W183" t="b">
            <v>0</v>
          </cell>
          <cell r="X183" t="str">
            <v xml:space="preserve"> </v>
          </cell>
          <cell r="Z183">
            <v>5410</v>
          </cell>
          <cell r="AA183" t="str">
            <v>因島南中</v>
          </cell>
          <cell r="AB183" t="str">
            <v>ｲﾝﾉｼﾏﾐﾅﾐ</v>
          </cell>
          <cell r="AC183" t="str">
            <v>尾道</v>
          </cell>
          <cell r="AD183" t="str">
            <v>尾道</v>
          </cell>
          <cell r="AE183" t="str">
            <v>722-2323</v>
          </cell>
          <cell r="AF183" t="str">
            <v>尾道市因島土生町1172-1</v>
          </cell>
          <cell r="AG183" t="str">
            <v>0845-26-0373</v>
          </cell>
          <cell r="AH183" t="str">
            <v>0845-22-2588</v>
          </cell>
          <cell r="AK183" t="str">
            <v>因島南中学校</v>
          </cell>
          <cell r="AV183" t="str">
            <v/>
          </cell>
          <cell r="AW183" t="str">
            <v/>
          </cell>
          <cell r="AX183" t="str">
            <v/>
          </cell>
        </row>
        <row r="184">
          <cell r="Z184">
            <v>5440</v>
          </cell>
          <cell r="AA184" t="str">
            <v>因北中</v>
          </cell>
          <cell r="AB184" t="str">
            <v>ｲﾝﾎｸ</v>
          </cell>
          <cell r="AC184" t="str">
            <v>尾道</v>
          </cell>
          <cell r="AD184" t="str">
            <v>尾道</v>
          </cell>
          <cell r="AE184" t="str">
            <v>722-2211</v>
          </cell>
          <cell r="AF184" t="str">
            <v>尾道市因島中庄町4405-1</v>
          </cell>
          <cell r="AG184" t="str">
            <v>0845-24-0029</v>
          </cell>
          <cell r="AH184" t="str">
            <v>0845-24-0061</v>
          </cell>
          <cell r="AK184" t="str">
            <v>因北中学校</v>
          </cell>
        </row>
        <row r="185">
          <cell r="Z185">
            <v>5470</v>
          </cell>
          <cell r="AA185" t="str">
            <v>重井中</v>
          </cell>
          <cell r="AB185" t="str">
            <v>ｼｹﾞｲ</v>
          </cell>
          <cell r="AC185" t="str">
            <v>尾道</v>
          </cell>
          <cell r="AD185" t="str">
            <v>尾道</v>
          </cell>
          <cell r="AE185" t="str">
            <v>722-2102</v>
          </cell>
          <cell r="AF185" t="str">
            <v>尾道市因島重井町651-2</v>
          </cell>
          <cell r="AG185" t="str">
            <v>0845-25-0012</v>
          </cell>
          <cell r="AH185" t="str">
            <v>0845-25-0056</v>
          </cell>
          <cell r="AK185" t="str">
            <v>重井中学校</v>
          </cell>
        </row>
        <row r="186">
          <cell r="Z186">
            <v>5500</v>
          </cell>
          <cell r="AA186" t="str">
            <v>瀬戸田中</v>
          </cell>
          <cell r="AB186" t="str">
            <v>ｾﾄﾀﾞ</v>
          </cell>
          <cell r="AC186" t="str">
            <v>尾道</v>
          </cell>
          <cell r="AD186" t="str">
            <v>尾道</v>
          </cell>
          <cell r="AE186" t="str">
            <v>722-2415</v>
          </cell>
          <cell r="AF186" t="str">
            <v>尾道市瀬戸田町中野404-3</v>
          </cell>
          <cell r="AG186" t="str">
            <v>0845-27-0014</v>
          </cell>
          <cell r="AH186" t="str">
            <v>0845-27-3954</v>
          </cell>
          <cell r="AK186" t="str">
            <v>瀬戸田中学校</v>
          </cell>
        </row>
        <row r="187">
          <cell r="Z187">
            <v>5530</v>
          </cell>
        </row>
        <row r="188">
          <cell r="Z188">
            <v>5560</v>
          </cell>
          <cell r="AA188" t="str">
            <v>尾道中</v>
          </cell>
          <cell r="AB188" t="str">
            <v>ｵﾉﾐﾁ</v>
          </cell>
          <cell r="AC188" t="str">
            <v>尾道</v>
          </cell>
          <cell r="AD188" t="str">
            <v>尾道</v>
          </cell>
          <cell r="AE188" t="str">
            <v>722-0073</v>
          </cell>
          <cell r="AF188" t="str">
            <v>尾道市向島町5548-10</v>
          </cell>
          <cell r="AG188" t="str">
            <v>0848-20-6615</v>
          </cell>
          <cell r="AH188" t="str">
            <v>0848-20-6613</v>
          </cell>
          <cell r="AK188" t="str">
            <v>尾道中学校</v>
          </cell>
        </row>
        <row r="189">
          <cell r="Z189">
            <v>5590</v>
          </cell>
          <cell r="AA189" t="str">
            <v>尾道特支</v>
          </cell>
          <cell r="AB189" t="str">
            <v>ｵﾉﾐﾁﾄｸｼ</v>
          </cell>
          <cell r="AC189" t="str">
            <v>尾道</v>
          </cell>
          <cell r="AD189" t="str">
            <v>尾道</v>
          </cell>
          <cell r="AE189" t="str">
            <v>722-0022</v>
          </cell>
          <cell r="AF189" t="str">
            <v>尾道市栗原町1524</v>
          </cell>
          <cell r="AG189" t="str">
            <v>0848-22-5248</v>
          </cell>
          <cell r="AH189" t="str">
            <v>0848-22-5249</v>
          </cell>
          <cell r="AK189" t="str">
            <v>尾道特別支援学校</v>
          </cell>
        </row>
        <row r="190">
          <cell r="Z190">
            <v>5620</v>
          </cell>
          <cell r="AA190" t="str">
            <v>三原第一中</v>
          </cell>
          <cell r="AB190" t="str">
            <v>ﾐﾊﾗﾀﾞｲｲｲﾁ</v>
          </cell>
          <cell r="AC190" t="str">
            <v>三原</v>
          </cell>
          <cell r="AD190" t="str">
            <v>三原</v>
          </cell>
          <cell r="AE190" t="str">
            <v>729-0324</v>
          </cell>
          <cell r="AF190" t="str">
            <v>三原市糸崎5-7-1</v>
          </cell>
          <cell r="AG190" t="str">
            <v>0848-62-3211</v>
          </cell>
          <cell r="AH190" t="str">
            <v>0848-62-9246</v>
          </cell>
          <cell r="AK190" t="str">
            <v>三原第一中学校</v>
          </cell>
        </row>
        <row r="191">
          <cell r="Z191">
            <v>5650</v>
          </cell>
          <cell r="AA191" t="str">
            <v>三原第二中</v>
          </cell>
          <cell r="AB191" t="str">
            <v>ﾐﾊﾗﾀﾞｲｲﾆ</v>
          </cell>
          <cell r="AC191" t="str">
            <v>三原</v>
          </cell>
          <cell r="AD191" t="str">
            <v>三原</v>
          </cell>
          <cell r="AE191" t="str">
            <v>723-0003</v>
          </cell>
          <cell r="AF191" t="str">
            <v>三原市中之町2-14-1</v>
          </cell>
          <cell r="AG191" t="str">
            <v>0848-62-3212</v>
          </cell>
          <cell r="AH191" t="str">
            <v>0848-67-5984</v>
          </cell>
          <cell r="AK191" t="str">
            <v>三原第二中学校</v>
          </cell>
        </row>
        <row r="192">
          <cell r="Z192">
            <v>5680</v>
          </cell>
          <cell r="AA192" t="str">
            <v>三原第三中</v>
          </cell>
          <cell r="AB192" t="str">
            <v>ﾐﾊﾗﾀﾞｲｻﾝ</v>
          </cell>
          <cell r="AC192" t="str">
            <v>三原</v>
          </cell>
          <cell r="AD192" t="str">
            <v>三原</v>
          </cell>
          <cell r="AE192" t="str">
            <v>723-0016</v>
          </cell>
          <cell r="AF192" t="str">
            <v>三原市宮沖3-15-2</v>
          </cell>
          <cell r="AG192" t="str">
            <v>0848-62-3213</v>
          </cell>
          <cell r="AH192" t="str">
            <v>0848-67-6498</v>
          </cell>
          <cell r="AK192" t="str">
            <v>三原第三中学校</v>
          </cell>
        </row>
        <row r="193">
          <cell r="Z193">
            <v>5710</v>
          </cell>
          <cell r="AA193" t="str">
            <v>三原第四中</v>
          </cell>
          <cell r="AB193" t="str">
            <v>ﾐﾊﾗﾀﾞｲﾖﾝ</v>
          </cell>
          <cell r="AC193" t="str">
            <v>三原</v>
          </cell>
          <cell r="AD193" t="str">
            <v>三原</v>
          </cell>
          <cell r="AE193" t="str">
            <v>723-0032</v>
          </cell>
          <cell r="AF193" t="str">
            <v>三原市須波ハイツ2-26-1</v>
          </cell>
          <cell r="AG193" t="str">
            <v>0848-69-2594</v>
          </cell>
          <cell r="AH193" t="str">
            <v>0848-69-3262</v>
          </cell>
          <cell r="AK193" t="str">
            <v>三原第四中学校</v>
          </cell>
        </row>
        <row r="194">
          <cell r="Z194">
            <v>5740</v>
          </cell>
          <cell r="AA194" t="str">
            <v>三原第五中</v>
          </cell>
          <cell r="AB194" t="str">
            <v>ﾐﾊﾗﾀﾞｲｺﾞ</v>
          </cell>
          <cell r="AC194" t="str">
            <v>三原</v>
          </cell>
          <cell r="AD194" t="str">
            <v>三原</v>
          </cell>
          <cell r="AE194" t="str">
            <v>723-0145</v>
          </cell>
          <cell r="AF194" t="str">
            <v>三原市沼田東町片島532</v>
          </cell>
          <cell r="AG194" t="str">
            <v>0848-66-0215</v>
          </cell>
          <cell r="AH194" t="str">
            <v>0848-66-1609</v>
          </cell>
          <cell r="AK194" t="str">
            <v>三原第五中学校</v>
          </cell>
        </row>
        <row r="195">
          <cell r="Z195">
            <v>5770</v>
          </cell>
          <cell r="AA195" t="str">
            <v>幸崎中</v>
          </cell>
          <cell r="AB195" t="str">
            <v>ｻｲｻﾞｷ</v>
          </cell>
          <cell r="AC195" t="str">
            <v>三原</v>
          </cell>
          <cell r="AD195" t="str">
            <v>三原</v>
          </cell>
          <cell r="AE195" t="str">
            <v>729-2252</v>
          </cell>
          <cell r="AF195" t="str">
            <v>三原市幸崎町能地3-16-1</v>
          </cell>
          <cell r="AG195" t="str">
            <v>0848-69-0004</v>
          </cell>
          <cell r="AH195" t="str">
            <v>0848-69-3257</v>
          </cell>
          <cell r="AK195" t="str">
            <v>幸崎中学校</v>
          </cell>
        </row>
        <row r="196">
          <cell r="Z196">
            <v>5800</v>
          </cell>
          <cell r="AA196" t="str">
            <v>宮浦中</v>
          </cell>
          <cell r="AB196" t="str">
            <v>ﾐﾔｳﾗ</v>
          </cell>
          <cell r="AC196" t="str">
            <v>三原</v>
          </cell>
          <cell r="AD196" t="str">
            <v>三原</v>
          </cell>
          <cell r="AE196" t="str">
            <v>723-0051</v>
          </cell>
          <cell r="AF196" t="str">
            <v>三原市宮浦5-29-1</v>
          </cell>
          <cell r="AG196" t="str">
            <v>0848-64-1591</v>
          </cell>
          <cell r="AH196" t="str">
            <v>0848-64-6362</v>
          </cell>
          <cell r="AK196" t="str">
            <v>宮浦中学校</v>
          </cell>
        </row>
        <row r="197">
          <cell r="Z197">
            <v>5830</v>
          </cell>
          <cell r="AA197" t="str">
            <v>本郷中</v>
          </cell>
          <cell r="AB197" t="str">
            <v>ﾎﾝｺﾞｳ</v>
          </cell>
          <cell r="AC197" t="str">
            <v>三原</v>
          </cell>
          <cell r="AD197" t="str">
            <v>三原</v>
          </cell>
          <cell r="AE197" t="str">
            <v>729-0414</v>
          </cell>
          <cell r="AF197" t="str">
            <v>三原市下北方2-27-1</v>
          </cell>
          <cell r="AG197" t="str">
            <v>0848-86-2030</v>
          </cell>
          <cell r="AH197" t="str">
            <v>0848-86-3592</v>
          </cell>
          <cell r="AK197" t="str">
            <v>本郷中学校</v>
          </cell>
        </row>
        <row r="198">
          <cell r="Z198">
            <v>5860</v>
          </cell>
          <cell r="AA198" t="str">
            <v>久井中</v>
          </cell>
          <cell r="AB198" t="str">
            <v>ｸｲ</v>
          </cell>
          <cell r="AC198" t="str">
            <v>三原</v>
          </cell>
          <cell r="AD198" t="str">
            <v>三原</v>
          </cell>
          <cell r="AE198" t="str">
            <v>722-1303</v>
          </cell>
          <cell r="AF198" t="str">
            <v>三原市久井町下津735</v>
          </cell>
          <cell r="AG198" t="str">
            <v>0847-32-6019</v>
          </cell>
          <cell r="AH198" t="str">
            <v>0847-32-6019</v>
          </cell>
          <cell r="AK198" t="str">
            <v>久井中学校</v>
          </cell>
        </row>
        <row r="199">
          <cell r="Z199">
            <v>5890</v>
          </cell>
          <cell r="AA199" t="str">
            <v>大和中</v>
          </cell>
          <cell r="AB199" t="str">
            <v>ﾀﾞｲﾜ</v>
          </cell>
          <cell r="AC199" t="str">
            <v>三原</v>
          </cell>
          <cell r="AD199" t="str">
            <v>三原</v>
          </cell>
          <cell r="AE199" t="str">
            <v>729-1323</v>
          </cell>
          <cell r="AF199" t="str">
            <v>三原市大和町大具2280</v>
          </cell>
          <cell r="AG199" t="str">
            <v>0847-34-1111</v>
          </cell>
          <cell r="AH199" t="str">
            <v>0847-34-1112</v>
          </cell>
          <cell r="AK199" t="str">
            <v>大和中学校</v>
          </cell>
        </row>
        <row r="200">
          <cell r="Z200">
            <v>5920</v>
          </cell>
          <cell r="AA200" t="str">
            <v>広大三原中</v>
          </cell>
          <cell r="AB200" t="str">
            <v>ﾋﾛﾀﾞｲﾐﾊﾗ</v>
          </cell>
          <cell r="AC200" t="str">
            <v>三原</v>
          </cell>
          <cell r="AD200" t="str">
            <v>三原</v>
          </cell>
          <cell r="AE200" t="str">
            <v>723-0004</v>
          </cell>
          <cell r="AF200" t="str">
            <v>三原市館町2-6-1</v>
          </cell>
          <cell r="AG200" t="str">
            <v>0848-62-4777</v>
          </cell>
          <cell r="AH200" t="str">
            <v>0848-60-0121</v>
          </cell>
          <cell r="AK200" t="str">
            <v>広大三原中学校</v>
          </cell>
        </row>
        <row r="201">
          <cell r="Z201">
            <v>5950</v>
          </cell>
          <cell r="AA201" t="str">
            <v>如水館中</v>
          </cell>
          <cell r="AB201" t="str">
            <v>ｼﾞｮｽｲｶﾝ</v>
          </cell>
          <cell r="AC201" t="str">
            <v>三原</v>
          </cell>
          <cell r="AD201" t="str">
            <v>三原</v>
          </cell>
          <cell r="AE201" t="str">
            <v>723-8501</v>
          </cell>
          <cell r="AF201" t="str">
            <v>三原市深町1183番地</v>
          </cell>
          <cell r="AG201" t="str">
            <v>0848-63-2454</v>
          </cell>
          <cell r="AH201" t="str">
            <v>0848-63-2512</v>
          </cell>
          <cell r="AK201" t="str">
            <v>如水館中学校</v>
          </cell>
        </row>
        <row r="202">
          <cell r="Z202">
            <v>5980</v>
          </cell>
          <cell r="AA202" t="str">
            <v>大崎上島中</v>
          </cell>
          <cell r="AB202" t="str">
            <v>ｵｵｻｷｶﾐｼﾞﾏ</v>
          </cell>
          <cell r="AC202" t="str">
            <v>豊田・竹原</v>
          </cell>
          <cell r="AD202" t="str">
            <v>豊田・竹原</v>
          </cell>
          <cell r="AE202" t="str">
            <v>725-0301</v>
          </cell>
          <cell r="AF202" t="str">
            <v>豊田郡大崎上島町中野5603</v>
          </cell>
          <cell r="AG202" t="str">
            <v>0846-64-2055</v>
          </cell>
          <cell r="AH202" t="str">
            <v>0846-64-3999</v>
          </cell>
          <cell r="AK202" t="str">
            <v>大崎上島中学校</v>
          </cell>
        </row>
        <row r="203">
          <cell r="Z203">
            <v>6010</v>
          </cell>
          <cell r="AA203" t="str">
            <v>忠海中</v>
          </cell>
          <cell r="AB203" t="str">
            <v>ﾀﾀﾞﾉｳﾐ</v>
          </cell>
          <cell r="AC203" t="str">
            <v>豊田・竹原</v>
          </cell>
          <cell r="AD203" t="str">
            <v>豊田・竹原</v>
          </cell>
          <cell r="AE203" t="str">
            <v>729-2317</v>
          </cell>
          <cell r="AF203" t="str">
            <v>竹原市忠海東町3-9-1</v>
          </cell>
          <cell r="AG203" t="str">
            <v>0846-26-0929</v>
          </cell>
          <cell r="AH203" t="str">
            <v>0846-26-0951</v>
          </cell>
          <cell r="AK203" t="str">
            <v>忠海中学校</v>
          </cell>
        </row>
        <row r="204">
          <cell r="Z204">
            <v>6040</v>
          </cell>
          <cell r="AA204" t="str">
            <v>竹原中</v>
          </cell>
          <cell r="AB204" t="str">
            <v>ﾀｹﾊﾗ</v>
          </cell>
          <cell r="AC204" t="str">
            <v>豊田・竹原</v>
          </cell>
          <cell r="AD204" t="str">
            <v>豊田・竹原</v>
          </cell>
          <cell r="AE204" t="str">
            <v>725-0012</v>
          </cell>
          <cell r="AF204" t="str">
            <v>竹原市下野町2230</v>
          </cell>
          <cell r="AG204" t="str">
            <v>0846-22-2045</v>
          </cell>
          <cell r="AH204" t="str">
            <v>0846-22-2507</v>
          </cell>
          <cell r="AK204" t="str">
            <v>竹原中学校</v>
          </cell>
        </row>
        <row r="205">
          <cell r="Z205">
            <v>6070</v>
          </cell>
          <cell r="AA205" t="str">
            <v>賀茂川中</v>
          </cell>
          <cell r="AB205" t="str">
            <v>ｶﾓｶﾞﾜ</v>
          </cell>
          <cell r="AC205" t="str">
            <v>豊田・竹原</v>
          </cell>
          <cell r="AD205" t="str">
            <v>豊田・竹原</v>
          </cell>
          <cell r="AE205" t="str">
            <v>725-0004</v>
          </cell>
          <cell r="AF205" t="str">
            <v>竹原市東野町2051-1</v>
          </cell>
          <cell r="AG205" t="str">
            <v>0846-29-0200</v>
          </cell>
          <cell r="AH205" t="str">
            <v>0846-29-0216</v>
          </cell>
          <cell r="AK205" t="str">
            <v>賀茂川中学校</v>
          </cell>
        </row>
        <row r="206">
          <cell r="Z206">
            <v>6100</v>
          </cell>
          <cell r="AA206" t="str">
            <v>吉名学園</v>
          </cell>
          <cell r="AB206" t="str">
            <v>ﾖｼﾅｶﾞｸｴﾝ</v>
          </cell>
          <cell r="AC206" t="str">
            <v>豊田・竹原</v>
          </cell>
          <cell r="AD206" t="str">
            <v>豊田・竹原</v>
          </cell>
          <cell r="AE206" t="str">
            <v>725-0013</v>
          </cell>
          <cell r="AF206" t="str">
            <v>竹原市吉名町4907-1</v>
          </cell>
          <cell r="AG206" t="str">
            <v>0846-28-0205</v>
          </cell>
          <cell r="AH206" t="str">
            <v>0846-28-0237</v>
          </cell>
          <cell r="AK206" t="str">
            <v>吉名学園</v>
          </cell>
        </row>
        <row r="207">
          <cell r="Z207">
            <v>6130</v>
          </cell>
          <cell r="AA207" t="str">
            <v>甲山中</v>
          </cell>
          <cell r="AB207" t="str">
            <v>ｺｳｻﾞﾝ</v>
          </cell>
          <cell r="AC207" t="str">
            <v>世羅</v>
          </cell>
          <cell r="AD207" t="str">
            <v>世羅</v>
          </cell>
          <cell r="AE207" t="str">
            <v>722-1121</v>
          </cell>
          <cell r="AF207" t="str">
            <v>世羅郡世羅町西上原1469-1</v>
          </cell>
          <cell r="AG207" t="str">
            <v>0847-22-0037</v>
          </cell>
          <cell r="AH207" t="str">
            <v>0847-22-2049</v>
          </cell>
          <cell r="AK207" t="str">
            <v>甲山中学校</v>
          </cell>
        </row>
        <row r="208">
          <cell r="Z208">
            <v>6160</v>
          </cell>
          <cell r="AA208" t="str">
            <v>世羅中</v>
          </cell>
          <cell r="AB208" t="str">
            <v>ｾﾗ</v>
          </cell>
          <cell r="AC208" t="str">
            <v>世羅</v>
          </cell>
          <cell r="AD208" t="str">
            <v>世羅</v>
          </cell>
          <cell r="AE208" t="str">
            <v>722-1111</v>
          </cell>
          <cell r="AF208" t="str">
            <v>世羅郡世羅町寺町961-2</v>
          </cell>
          <cell r="AG208" t="str">
            <v>0847-22-2323</v>
          </cell>
          <cell r="AH208" t="str">
            <v>0847-22-2324</v>
          </cell>
          <cell r="AK208" t="str">
            <v>世羅中学校</v>
          </cell>
        </row>
        <row r="209">
          <cell r="Z209">
            <v>6190</v>
          </cell>
          <cell r="AA209" t="str">
            <v>世羅西中</v>
          </cell>
          <cell r="AB209" t="str">
            <v>ｾﾗﾆｼ</v>
          </cell>
          <cell r="AC209" t="str">
            <v>世羅</v>
          </cell>
          <cell r="AD209" t="str">
            <v>世羅</v>
          </cell>
          <cell r="AE209" t="str">
            <v>729-6711</v>
          </cell>
          <cell r="AF209" t="str">
            <v>世羅郡世羅町黒川144-4</v>
          </cell>
          <cell r="AG209" t="str">
            <v>0847-37-1122</v>
          </cell>
          <cell r="AH209" t="str">
            <v>0847-37-1029</v>
          </cell>
          <cell r="AK209" t="str">
            <v>世羅西中学校</v>
          </cell>
        </row>
        <row r="210">
          <cell r="Z210">
            <v>6220</v>
          </cell>
          <cell r="AA210" t="str">
            <v>福山東中</v>
          </cell>
          <cell r="AB210" t="str">
            <v>ﾌｸﾔﾏﾋｶﾞｼ</v>
          </cell>
          <cell r="AC210" t="str">
            <v>福山東</v>
          </cell>
          <cell r="AD210" t="str">
            <v>福山</v>
          </cell>
          <cell r="AE210" t="str">
            <v>720-0032</v>
          </cell>
          <cell r="AF210" t="str">
            <v>福山市三吉町南2-10-2</v>
          </cell>
          <cell r="AG210" t="str">
            <v>084-923-1765</v>
          </cell>
          <cell r="AH210" t="str">
            <v>084-923-1762</v>
          </cell>
          <cell r="AK210" t="str">
            <v>福山東中学校</v>
          </cell>
        </row>
        <row r="211">
          <cell r="Z211">
            <v>6250</v>
          </cell>
          <cell r="AA211" t="str">
            <v>福山城北中</v>
          </cell>
          <cell r="AB211" t="str">
            <v>ﾌｸﾔﾏｼﾞｮｳﾎｸ</v>
          </cell>
          <cell r="AC211" t="str">
            <v>福山西</v>
          </cell>
          <cell r="AD211" t="str">
            <v>福山</v>
          </cell>
          <cell r="AE211" t="str">
            <v>720-0082</v>
          </cell>
          <cell r="AF211" t="str">
            <v>福山市木之庄町4-1-1</v>
          </cell>
          <cell r="AG211" t="str">
            <v>084-923-0668</v>
          </cell>
          <cell r="AH211" t="str">
            <v>084-923-0698</v>
          </cell>
          <cell r="AK211" t="str">
            <v>福山城北中学校</v>
          </cell>
        </row>
        <row r="212">
          <cell r="Z212">
            <v>6280</v>
          </cell>
          <cell r="AA212" t="str">
            <v>福山城南中</v>
          </cell>
          <cell r="AB212" t="str">
            <v>ﾌｸﾔﾏｼﾞｮｳﾅﾝ</v>
          </cell>
          <cell r="AC212" t="str">
            <v>福山東</v>
          </cell>
          <cell r="AD212" t="str">
            <v>福山</v>
          </cell>
          <cell r="AE212" t="str">
            <v>720-0814</v>
          </cell>
          <cell r="AF212" t="str">
            <v>福山市光南町3-4-1</v>
          </cell>
          <cell r="AG212" t="str">
            <v>084-922-1553</v>
          </cell>
          <cell r="AH212" t="str">
            <v>084-922-1554</v>
          </cell>
          <cell r="AK212" t="str">
            <v>福山城南中学校</v>
          </cell>
        </row>
        <row r="213">
          <cell r="Z213">
            <v>6310</v>
          </cell>
          <cell r="AA213" t="str">
            <v>鷹取中</v>
          </cell>
          <cell r="AB213" t="str">
            <v>ﾀｶﾄﾘ</v>
          </cell>
          <cell r="AC213" t="str">
            <v>福山西</v>
          </cell>
          <cell r="AD213" t="str">
            <v>福山</v>
          </cell>
          <cell r="AE213" t="str">
            <v>720-0831</v>
          </cell>
          <cell r="AF213" t="str">
            <v>福山市草戸町4-4-1</v>
          </cell>
          <cell r="AG213" t="str">
            <v>084-923-0603</v>
          </cell>
          <cell r="AH213" t="str">
            <v>084-923-0601</v>
          </cell>
          <cell r="AK213" t="str">
            <v>鷹取中学校</v>
          </cell>
        </row>
        <row r="214">
          <cell r="Z214">
            <v>6340</v>
          </cell>
          <cell r="AA214" t="str">
            <v>福山城東中</v>
          </cell>
          <cell r="AB214" t="str">
            <v>ﾌｸﾔﾏｼﾞｮｳﾄｳ</v>
          </cell>
          <cell r="AC214" t="str">
            <v>福山東</v>
          </cell>
          <cell r="AD214" t="str">
            <v>福山</v>
          </cell>
          <cell r="AE214" t="str">
            <v>721-0974</v>
          </cell>
          <cell r="AF214" t="str">
            <v>福山市東深津町3-17-33</v>
          </cell>
          <cell r="AG214" t="str">
            <v>084-923-1607</v>
          </cell>
          <cell r="AH214" t="str">
            <v>084-923-1671</v>
          </cell>
          <cell r="AK214" t="str">
            <v>福山城東中学校</v>
          </cell>
        </row>
        <row r="215">
          <cell r="Z215">
            <v>6370</v>
          </cell>
          <cell r="AA215" t="str">
            <v>幸千中</v>
          </cell>
          <cell r="AB215" t="str">
            <v>ｺｳｾﾝ</v>
          </cell>
          <cell r="AC215" t="str">
            <v>福山西</v>
          </cell>
          <cell r="AD215" t="str">
            <v>福山</v>
          </cell>
          <cell r="AE215" t="str">
            <v>720-0004</v>
          </cell>
          <cell r="AF215" t="str">
            <v>福山市御幸町中津原1270</v>
          </cell>
          <cell r="AG215" t="str">
            <v>084-955-0121</v>
          </cell>
          <cell r="AH215" t="str">
            <v>084-955-2492</v>
          </cell>
          <cell r="AK215" t="str">
            <v>幸千中学校</v>
          </cell>
        </row>
        <row r="216">
          <cell r="Z216">
            <v>6400</v>
          </cell>
          <cell r="AA216" t="str">
            <v>済美中</v>
          </cell>
          <cell r="AB216" t="str">
            <v>ｾｲﾋﾞ</v>
          </cell>
          <cell r="AC216" t="str">
            <v>福山西</v>
          </cell>
          <cell r="AD216" t="str">
            <v>福山</v>
          </cell>
          <cell r="AE216" t="str">
            <v>720-0843</v>
          </cell>
          <cell r="AF216" t="str">
            <v>福山市赤坂町赤坂267-2</v>
          </cell>
          <cell r="AG216" t="str">
            <v>084-951-1009</v>
          </cell>
          <cell r="AH216" t="str">
            <v>084-951-6928</v>
          </cell>
          <cell r="AK216" t="str">
            <v>済美中学校</v>
          </cell>
        </row>
        <row r="217">
          <cell r="Z217">
            <v>6430</v>
          </cell>
          <cell r="AA217" t="str">
            <v>向丘中</v>
          </cell>
          <cell r="AB217" t="str">
            <v>ﾑｶｲｶﾞｵｶ</v>
          </cell>
          <cell r="AC217" t="str">
            <v>福山西</v>
          </cell>
          <cell r="AD217" t="str">
            <v>福山</v>
          </cell>
          <cell r="AE217" t="str">
            <v>720-0833</v>
          </cell>
          <cell r="AF217" t="str">
            <v>福山市水呑向丘107</v>
          </cell>
          <cell r="AG217" t="str">
            <v>084-956-0056</v>
          </cell>
          <cell r="AH217" t="str">
            <v>084-956-0983</v>
          </cell>
          <cell r="AK217" t="str">
            <v>向丘中学校</v>
          </cell>
        </row>
        <row r="218">
          <cell r="Z218">
            <v>6460</v>
          </cell>
          <cell r="AA218" t="str">
            <v>鞆中</v>
          </cell>
          <cell r="AB218" t="str">
            <v>ﾄﾓ</v>
          </cell>
          <cell r="AC218" t="str">
            <v>福山西</v>
          </cell>
          <cell r="AD218" t="str">
            <v>福山</v>
          </cell>
          <cell r="AE218" t="str">
            <v>720-0202</v>
          </cell>
          <cell r="AF218" t="str">
            <v>福山市鞆町後地371-1</v>
          </cell>
          <cell r="AG218" t="str">
            <v>084-982-1717</v>
          </cell>
          <cell r="AH218" t="str">
            <v>084-982-1710</v>
          </cell>
          <cell r="AK218" t="str">
            <v>鞆中学校</v>
          </cell>
        </row>
        <row r="219">
          <cell r="Z219">
            <v>6490</v>
          </cell>
        </row>
        <row r="220">
          <cell r="Z220">
            <v>6520</v>
          </cell>
          <cell r="AA220" t="str">
            <v>鳳中</v>
          </cell>
          <cell r="AB220" t="str">
            <v>ｵｵﾄﾘ</v>
          </cell>
          <cell r="AC220" t="str">
            <v>福山東</v>
          </cell>
          <cell r="AD220" t="str">
            <v>福山</v>
          </cell>
          <cell r="AE220" t="str">
            <v>721-0915</v>
          </cell>
          <cell r="AF220" t="str">
            <v>福山市伊勢丘6-5-1</v>
          </cell>
          <cell r="AG220" t="str">
            <v>084-947-1022</v>
          </cell>
          <cell r="AH220" t="str">
            <v>084-947-9262</v>
          </cell>
          <cell r="AK220" t="str">
            <v>鳳中学校</v>
          </cell>
        </row>
        <row r="221">
          <cell r="Z221">
            <v>6550</v>
          </cell>
          <cell r="AA221" t="str">
            <v>培遠中</v>
          </cell>
          <cell r="AB221" t="str">
            <v>ﾊﾞｲｴﾝ</v>
          </cell>
          <cell r="AC221" t="str">
            <v>福山東</v>
          </cell>
          <cell r="AD221" t="str">
            <v>福山</v>
          </cell>
          <cell r="AE221" t="str">
            <v>721-0907</v>
          </cell>
          <cell r="AF221" t="str">
            <v>福山市春日町3-15-18</v>
          </cell>
          <cell r="AG221" t="str">
            <v>084-947-1103</v>
          </cell>
          <cell r="AH221" t="str">
            <v>084-947-9272</v>
          </cell>
          <cell r="AK221" t="str">
            <v>培遠中学校</v>
          </cell>
        </row>
        <row r="222">
          <cell r="Z222">
            <v>6580</v>
          </cell>
          <cell r="AA222" t="str">
            <v>大成館中</v>
          </cell>
          <cell r="AB222" t="str">
            <v>ﾀｲｾｲｶﾝ</v>
          </cell>
          <cell r="AC222" t="str">
            <v>福山西</v>
          </cell>
          <cell r="AD222" t="str">
            <v>福山</v>
          </cell>
          <cell r="AE222" t="str">
            <v>729-0112</v>
          </cell>
          <cell r="AF222" t="str">
            <v>福山市神村町4</v>
          </cell>
          <cell r="AG222" t="str">
            <v>084-934-1066</v>
          </cell>
          <cell r="AH222" t="str">
            <v>084-934-9523</v>
          </cell>
          <cell r="AK222" t="str">
            <v>大成館中学校</v>
          </cell>
        </row>
        <row r="223">
          <cell r="Z223">
            <v>6610</v>
          </cell>
          <cell r="AA223" t="str">
            <v>松永中</v>
          </cell>
          <cell r="AB223" t="str">
            <v>ﾏﾂﾅｶﾞ</v>
          </cell>
          <cell r="AC223" t="str">
            <v>福山西</v>
          </cell>
          <cell r="AD223" t="str">
            <v>福山</v>
          </cell>
          <cell r="AE223" t="str">
            <v>729-0104</v>
          </cell>
          <cell r="AF223" t="str">
            <v>福山市松永町2-24-16</v>
          </cell>
          <cell r="AG223" t="str">
            <v>084-934-3117</v>
          </cell>
          <cell r="AH223" t="str">
            <v>084-934-9531</v>
          </cell>
          <cell r="AK223" t="str">
            <v>松永中学校</v>
          </cell>
        </row>
        <row r="224">
          <cell r="Z224">
            <v>6640</v>
          </cell>
          <cell r="AA224" t="str">
            <v>精華中</v>
          </cell>
          <cell r="AB224" t="str">
            <v>ｾｲｶ</v>
          </cell>
          <cell r="AC224" t="str">
            <v>福山</v>
          </cell>
          <cell r="AD224" t="str">
            <v>福山</v>
          </cell>
          <cell r="AE224" t="str">
            <v>720-0541</v>
          </cell>
          <cell r="AF224" t="str">
            <v>福山市金江町金見1921</v>
          </cell>
          <cell r="AG224" t="str">
            <v>084-935-7253</v>
          </cell>
          <cell r="AH224" t="str">
            <v>084-935-9021</v>
          </cell>
          <cell r="AK224" t="str">
            <v>精華中学校</v>
          </cell>
        </row>
        <row r="225">
          <cell r="Z225">
            <v>6670</v>
          </cell>
          <cell r="AA225" t="str">
            <v>福山中央中</v>
          </cell>
          <cell r="AB225" t="str">
            <v>ﾌｸﾔﾏﾁｭｳｵｳ</v>
          </cell>
          <cell r="AC225" t="str">
            <v>福山東</v>
          </cell>
          <cell r="AD225" t="str">
            <v>福山</v>
          </cell>
          <cell r="AE225" t="str">
            <v>721-0975</v>
          </cell>
          <cell r="AF225" t="str">
            <v>福山市西深津町5-22-1</v>
          </cell>
          <cell r="AG225" t="str">
            <v>084-925-0036</v>
          </cell>
          <cell r="AH225" t="str">
            <v>084-925-0052</v>
          </cell>
          <cell r="AK225" t="str">
            <v>福山中央中学校</v>
          </cell>
        </row>
        <row r="226">
          <cell r="Z226">
            <v>6700</v>
          </cell>
          <cell r="AA226" t="str">
            <v>芦田中</v>
          </cell>
          <cell r="AB226" t="str">
            <v>ｱｼﾀﾞ</v>
          </cell>
          <cell r="AC226" t="str">
            <v>福山西</v>
          </cell>
          <cell r="AD226" t="str">
            <v>福山</v>
          </cell>
          <cell r="AE226" t="str">
            <v>720-1262</v>
          </cell>
          <cell r="AF226" t="str">
            <v>福山市芦田町下有地928</v>
          </cell>
          <cell r="AG226" t="str">
            <v>084-958-2031</v>
          </cell>
          <cell r="AH226" t="str">
            <v>084-958-4725</v>
          </cell>
          <cell r="AK226" t="str">
            <v>芦田中学校</v>
          </cell>
        </row>
        <row r="227">
          <cell r="Z227">
            <v>6730</v>
          </cell>
          <cell r="AA227" t="str">
            <v>山野中</v>
          </cell>
          <cell r="AB227" t="str">
            <v>ﾔﾏﾉ</v>
          </cell>
          <cell r="AC227" t="str">
            <v>福山</v>
          </cell>
          <cell r="AD227" t="str">
            <v>福山</v>
          </cell>
          <cell r="AE227" t="str">
            <v>720-2602</v>
          </cell>
          <cell r="AF227" t="str">
            <v>福山市山野町山野3766</v>
          </cell>
          <cell r="AG227" t="str">
            <v>084-974-2012</v>
          </cell>
          <cell r="AH227" t="str">
            <v>084-974-2613</v>
          </cell>
          <cell r="AK227" t="str">
            <v>山野中学校</v>
          </cell>
        </row>
        <row r="228">
          <cell r="Z228">
            <v>6760</v>
          </cell>
          <cell r="AA228" t="str">
            <v>広瀬学園中</v>
          </cell>
          <cell r="AB228" t="str">
            <v>ﾋﾛｾｶﾞｸｴﾝ</v>
          </cell>
          <cell r="AC228" t="str">
            <v>福山</v>
          </cell>
          <cell r="AD228" t="str">
            <v>福山</v>
          </cell>
          <cell r="AE228" t="str">
            <v>720-2411</v>
          </cell>
          <cell r="AF228" t="str">
            <v>福山市加茂町北山1064-1</v>
          </cell>
          <cell r="AG228" t="str">
            <v>084-972-2210</v>
          </cell>
          <cell r="AH228" t="str">
            <v>084-972-7094</v>
          </cell>
          <cell r="AK228" t="str">
            <v>広瀬学園中学校</v>
          </cell>
        </row>
        <row r="229">
          <cell r="Z229">
            <v>6790</v>
          </cell>
          <cell r="AA229" t="str">
            <v>加茂中</v>
          </cell>
          <cell r="AB229" t="str">
            <v>ｶﾓ</v>
          </cell>
          <cell r="AC229" t="str">
            <v>福山東</v>
          </cell>
          <cell r="AD229" t="str">
            <v>福山</v>
          </cell>
          <cell r="AE229" t="str">
            <v>720-2412</v>
          </cell>
          <cell r="AF229" t="str">
            <v>福山市加茂町下加茂1190</v>
          </cell>
          <cell r="AG229" t="str">
            <v>084-972-2065</v>
          </cell>
          <cell r="AH229" t="str">
            <v>084-972-7097</v>
          </cell>
          <cell r="AK229" t="str">
            <v>加茂中学校</v>
          </cell>
        </row>
        <row r="230">
          <cell r="Z230">
            <v>6820</v>
          </cell>
          <cell r="AA230" t="str">
            <v>駅家中</v>
          </cell>
          <cell r="AB230" t="str">
            <v>ｴｷﾔ</v>
          </cell>
          <cell r="AC230" t="str">
            <v>福山西</v>
          </cell>
          <cell r="AD230" t="str">
            <v>福山</v>
          </cell>
          <cell r="AE230" t="str">
            <v>720-2413</v>
          </cell>
          <cell r="AF230" t="str">
            <v>福山市駅家町法成寺250</v>
          </cell>
          <cell r="AG230" t="str">
            <v>084-976-2051</v>
          </cell>
          <cell r="AH230" t="str">
            <v>084-976-6347</v>
          </cell>
          <cell r="AK230" t="str">
            <v>駅家中学校</v>
          </cell>
        </row>
        <row r="231">
          <cell r="Z231">
            <v>6850</v>
          </cell>
          <cell r="AA231" t="str">
            <v>誠之中</v>
          </cell>
          <cell r="AB231" t="str">
            <v>ｾｲｼ</v>
          </cell>
          <cell r="AC231" t="str">
            <v>福山東</v>
          </cell>
          <cell r="AD231" t="str">
            <v>福山</v>
          </cell>
          <cell r="AE231" t="str">
            <v>721-0955</v>
          </cell>
          <cell r="AF231" t="str">
            <v>福山市新涯町6-14-1</v>
          </cell>
          <cell r="AG231" t="str">
            <v>084-953-0939</v>
          </cell>
          <cell r="AH231" t="str">
            <v>084-953-0982</v>
          </cell>
          <cell r="AK231" t="str">
            <v>誠之中学校</v>
          </cell>
        </row>
        <row r="232">
          <cell r="Z232">
            <v>6880</v>
          </cell>
          <cell r="AA232" t="str">
            <v>福山城西中</v>
          </cell>
          <cell r="AB232" t="str">
            <v>ﾌｸﾔﾏｼﾞｮｳｻｲ</v>
          </cell>
          <cell r="AC232" t="str">
            <v>福山西</v>
          </cell>
          <cell r="AD232" t="str">
            <v>福山</v>
          </cell>
          <cell r="AE232" t="str">
            <v>720-0092</v>
          </cell>
          <cell r="AF232" t="str">
            <v>福山市山手町3000</v>
          </cell>
          <cell r="AG232" t="str">
            <v>084-952-1257</v>
          </cell>
          <cell r="AH232" t="str">
            <v>084-952-2246</v>
          </cell>
          <cell r="AK232" t="str">
            <v>福山城西中学校</v>
          </cell>
        </row>
        <row r="233">
          <cell r="Z233">
            <v>6910</v>
          </cell>
          <cell r="AA233" t="str">
            <v>大門中</v>
          </cell>
          <cell r="AB233" t="str">
            <v>ﾀﾞｲﾓﾝ</v>
          </cell>
          <cell r="AC233" t="str">
            <v>福山東</v>
          </cell>
          <cell r="AD233" t="str">
            <v>福山</v>
          </cell>
          <cell r="AE233" t="str">
            <v>721-0929</v>
          </cell>
          <cell r="AF233" t="str">
            <v>福山市城興ヶ丘8-1</v>
          </cell>
          <cell r="AG233" t="str">
            <v>084-941-7221</v>
          </cell>
          <cell r="AH233" t="str">
            <v>084-941-7215</v>
          </cell>
          <cell r="AK233" t="str">
            <v>大門中学校</v>
          </cell>
        </row>
        <row r="234">
          <cell r="Z234">
            <v>6940</v>
          </cell>
          <cell r="AA234" t="str">
            <v>一ツ橋中</v>
          </cell>
          <cell r="AB234" t="str">
            <v>ﾋﾄﾂﾊﾞｼ</v>
          </cell>
          <cell r="AC234" t="str">
            <v>福山東</v>
          </cell>
          <cell r="AD234" t="str">
            <v>福山</v>
          </cell>
          <cell r="AE234" t="str">
            <v>721-0962</v>
          </cell>
          <cell r="AF234" t="str">
            <v>福山市東手城町1-4-1</v>
          </cell>
          <cell r="AG234" t="str">
            <v>084-941-7335</v>
          </cell>
          <cell r="AH234" t="str">
            <v>084-941-7365</v>
          </cell>
          <cell r="AK234" t="str">
            <v>一ツ橋中学校</v>
          </cell>
        </row>
        <row r="235">
          <cell r="Z235">
            <v>6970</v>
          </cell>
          <cell r="AA235" t="str">
            <v>東朋中</v>
          </cell>
          <cell r="AB235" t="str">
            <v>ﾄｳﾎｳ</v>
          </cell>
          <cell r="AC235" t="str">
            <v>福山東</v>
          </cell>
          <cell r="AD235" t="str">
            <v>福山</v>
          </cell>
          <cell r="AE235" t="str">
            <v>721-0913</v>
          </cell>
          <cell r="AF235" t="str">
            <v>福山市幕山台7-24-1</v>
          </cell>
          <cell r="AG235" t="str">
            <v>084-947-4005</v>
          </cell>
          <cell r="AH235" t="str">
            <v>084-947-9294</v>
          </cell>
          <cell r="AK235" t="str">
            <v>東朋中学校</v>
          </cell>
        </row>
        <row r="236">
          <cell r="Z236">
            <v>7000</v>
          </cell>
          <cell r="AA236" t="str">
            <v>駅家南中</v>
          </cell>
          <cell r="AB236" t="str">
            <v>ｴｷﾔﾐﾅﾐ</v>
          </cell>
          <cell r="AC236" t="str">
            <v>福山西</v>
          </cell>
          <cell r="AD236" t="str">
            <v>福山</v>
          </cell>
          <cell r="AE236" t="str">
            <v>720-1141</v>
          </cell>
          <cell r="AF236" t="str">
            <v>福山市駅家町江良247</v>
          </cell>
          <cell r="AG236" t="str">
            <v>084-976-0885</v>
          </cell>
          <cell r="AH236" t="str">
            <v>084-976-6374</v>
          </cell>
          <cell r="AK236" t="str">
            <v>駅家南中学校</v>
          </cell>
        </row>
        <row r="237">
          <cell r="Z237">
            <v>7030</v>
          </cell>
        </row>
        <row r="238">
          <cell r="Z238">
            <v>7060</v>
          </cell>
        </row>
        <row r="239">
          <cell r="Z239">
            <v>7090</v>
          </cell>
          <cell r="AA239" t="str">
            <v>新市中央中</v>
          </cell>
          <cell r="AB239" t="str">
            <v>ｼﾝｲﾁﾁｭｳｵｳ</v>
          </cell>
          <cell r="AC239" t="str">
            <v>福山西</v>
          </cell>
          <cell r="AD239" t="str">
            <v>福山</v>
          </cell>
          <cell r="AE239" t="str">
            <v>729-3103</v>
          </cell>
          <cell r="AF239" t="str">
            <v>福山市新市町新市1305</v>
          </cell>
          <cell r="AG239" t="str">
            <v>0847-52-5534</v>
          </cell>
          <cell r="AH239" t="str">
            <v>0847-52-5537</v>
          </cell>
          <cell r="AK239" t="str">
            <v>新市中央中学校</v>
          </cell>
        </row>
        <row r="240">
          <cell r="Z240">
            <v>7120</v>
          </cell>
          <cell r="AA240" t="str">
            <v>福山中</v>
          </cell>
          <cell r="AB240" t="str">
            <v>ﾌｸﾔﾏ</v>
          </cell>
          <cell r="AC240" t="str">
            <v>福山西</v>
          </cell>
          <cell r="AD240" t="str">
            <v>福山</v>
          </cell>
          <cell r="AE240" t="str">
            <v>720-0832</v>
          </cell>
          <cell r="AF240" t="str">
            <v>福山市赤坂町赤坂910</v>
          </cell>
          <cell r="AG240" t="str">
            <v>084-951-5978</v>
          </cell>
          <cell r="AH240" t="str">
            <v>084-951-6518</v>
          </cell>
          <cell r="AK240" t="str">
            <v>福山中学校</v>
          </cell>
        </row>
        <row r="241">
          <cell r="Z241">
            <v>7150</v>
          </cell>
          <cell r="AA241" t="str">
            <v>想青学園</v>
          </cell>
          <cell r="AB241" t="str">
            <v>ｿｾｲｶﾞｸｴﾝ</v>
          </cell>
          <cell r="AC241" t="str">
            <v>福山西</v>
          </cell>
          <cell r="AD241" t="str">
            <v>福山</v>
          </cell>
          <cell r="AE241" t="str">
            <v>720-0311</v>
          </cell>
          <cell r="AF241" t="str">
            <v>福山市沼隈町草深2058-2</v>
          </cell>
          <cell r="AG241" t="str">
            <v>084-987-0025</v>
          </cell>
          <cell r="AH241" t="str">
            <v>084-987-0025</v>
          </cell>
          <cell r="AK241" t="str">
            <v>想青学園</v>
          </cell>
        </row>
        <row r="242">
          <cell r="Z242">
            <v>7180</v>
          </cell>
          <cell r="AA242" t="str">
            <v>至誠中</v>
          </cell>
          <cell r="AB242" t="str">
            <v>ｼｾｲ</v>
          </cell>
          <cell r="AC242" t="str">
            <v>福山西</v>
          </cell>
          <cell r="AD242" t="str">
            <v>福山</v>
          </cell>
          <cell r="AE242" t="str">
            <v>720-0401</v>
          </cell>
          <cell r="AF242" t="str">
            <v>福山市沼隈町上山南484-2</v>
          </cell>
          <cell r="AG242" t="str">
            <v>084-988-0614</v>
          </cell>
          <cell r="AH242" t="str">
            <v>084-988-0614</v>
          </cell>
          <cell r="AK242" t="str">
            <v>至誠中学校</v>
          </cell>
        </row>
        <row r="243">
          <cell r="Z243">
            <v>7210</v>
          </cell>
          <cell r="AA243" t="str">
            <v>神辺中</v>
          </cell>
          <cell r="AB243" t="str">
            <v>ｶﾝﾅﾍﾞ</v>
          </cell>
          <cell r="AC243" t="str">
            <v>福山東</v>
          </cell>
          <cell r="AD243" t="str">
            <v>福山</v>
          </cell>
          <cell r="AE243" t="str">
            <v>720-2121</v>
          </cell>
          <cell r="AF243" t="str">
            <v>福山市神辺町湯野1313</v>
          </cell>
          <cell r="AG243" t="str">
            <v>084-962-0400</v>
          </cell>
          <cell r="AH243" t="str">
            <v>084-962-0339</v>
          </cell>
          <cell r="AK243" t="str">
            <v>神辺中学校</v>
          </cell>
        </row>
        <row r="244">
          <cell r="Z244">
            <v>7240</v>
          </cell>
          <cell r="AA244" t="str">
            <v>神辺東中</v>
          </cell>
          <cell r="AB244" t="str">
            <v>ｶﾝﾅﾍﾞﾋｶﾞｼ</v>
          </cell>
          <cell r="AC244" t="str">
            <v>福山東</v>
          </cell>
          <cell r="AD244" t="str">
            <v>福山</v>
          </cell>
          <cell r="AE244" t="str">
            <v>720-2115</v>
          </cell>
          <cell r="AF244" t="str">
            <v>福山市神辺町下竹田959-1</v>
          </cell>
          <cell r="AG244" t="str">
            <v>084-965-1001</v>
          </cell>
          <cell r="AH244" t="str">
            <v>084-965-1002</v>
          </cell>
          <cell r="AK244" t="str">
            <v>神辺東中学校</v>
          </cell>
        </row>
        <row r="245">
          <cell r="Z245">
            <v>7270</v>
          </cell>
          <cell r="AA245" t="str">
            <v>神辺西中</v>
          </cell>
          <cell r="AB245" t="str">
            <v>ｶﾝﾅﾍﾞﾆｼ</v>
          </cell>
          <cell r="AC245" t="str">
            <v>福山東</v>
          </cell>
          <cell r="AD245" t="str">
            <v>福山</v>
          </cell>
          <cell r="AE245" t="str">
            <v>720-2123</v>
          </cell>
          <cell r="AF245" t="str">
            <v>福山市神辺町川北1401-1</v>
          </cell>
          <cell r="AG245" t="str">
            <v>084-963-3400</v>
          </cell>
          <cell r="AH245" t="str">
            <v>084-963-3412</v>
          </cell>
          <cell r="AK245" t="str">
            <v>神辺西中学校</v>
          </cell>
        </row>
        <row r="246">
          <cell r="Z246">
            <v>7300</v>
          </cell>
          <cell r="AA246" t="str">
            <v>広大福山中</v>
          </cell>
          <cell r="AB246" t="str">
            <v>ﾋﾛﾀﾞｲﾌｸﾔﾏ</v>
          </cell>
          <cell r="AC246" t="str">
            <v>福山東</v>
          </cell>
          <cell r="AD246" t="str">
            <v>福山</v>
          </cell>
          <cell r="AE246" t="str">
            <v>721-8551</v>
          </cell>
          <cell r="AF246" t="str">
            <v>福山市春日町5-14-1</v>
          </cell>
          <cell r="AG246" t="str">
            <v>084-941-8350</v>
          </cell>
          <cell r="AH246" t="str">
            <v>084-941-8356</v>
          </cell>
          <cell r="AK246" t="str">
            <v>広大福山中学校</v>
          </cell>
        </row>
        <row r="247">
          <cell r="Z247">
            <v>7330</v>
          </cell>
          <cell r="AA247" t="str">
            <v>近大福山中</v>
          </cell>
          <cell r="AB247" t="str">
            <v>ｷﾝﾀﾞｲﾌｸﾔﾏ</v>
          </cell>
          <cell r="AC247" t="str">
            <v>福山西</v>
          </cell>
          <cell r="AD247" t="str">
            <v>福山</v>
          </cell>
          <cell r="AE247" t="str">
            <v>720-0835</v>
          </cell>
          <cell r="AF247" t="str">
            <v>福山市佐波町389</v>
          </cell>
          <cell r="AG247" t="str">
            <v>084-951-2695</v>
          </cell>
          <cell r="AH247" t="str">
            <v>084-951-3581</v>
          </cell>
          <cell r="AK247" t="str">
            <v>近大福山中学校</v>
          </cell>
        </row>
        <row r="248">
          <cell r="Z248">
            <v>7360</v>
          </cell>
          <cell r="AA248" t="str">
            <v>福山暁の星女中</v>
          </cell>
          <cell r="AB248" t="str">
            <v>ﾌｸﾔﾏｱｹﾉﾎｼｼﾞｮｼ</v>
          </cell>
          <cell r="AC248" t="str">
            <v>福山東</v>
          </cell>
          <cell r="AD248" t="str">
            <v>福山</v>
          </cell>
          <cell r="AE248" t="str">
            <v>721-8545</v>
          </cell>
          <cell r="AF248" t="str">
            <v>福山市西深津町3-4-1</v>
          </cell>
          <cell r="AG248" t="str">
            <v>084-922-1682</v>
          </cell>
          <cell r="AH248" t="str">
            <v>084-925-1533</v>
          </cell>
          <cell r="AK248" t="str">
            <v>福山暁の星女中学校</v>
          </cell>
        </row>
        <row r="249">
          <cell r="Z249">
            <v>7390</v>
          </cell>
          <cell r="AA249" t="str">
            <v>盈進中</v>
          </cell>
          <cell r="AB249" t="str">
            <v>ｴｲｼﾝ</v>
          </cell>
          <cell r="AC249" t="str">
            <v>福山東</v>
          </cell>
          <cell r="AD249" t="str">
            <v>福山</v>
          </cell>
          <cell r="AE249" t="str">
            <v>720-8504</v>
          </cell>
          <cell r="AF249" t="str">
            <v>福山市千田町千田487-4</v>
          </cell>
          <cell r="AG249" t="str">
            <v>084-955-2333</v>
          </cell>
          <cell r="AH249" t="str">
            <v>084-955-4423</v>
          </cell>
          <cell r="AK249" t="str">
            <v>盈進中学校</v>
          </cell>
        </row>
        <row r="250">
          <cell r="Z250">
            <v>7420</v>
          </cell>
          <cell r="AA250" t="str">
            <v>銀河学院中</v>
          </cell>
          <cell r="AB250" t="str">
            <v>ｷﾞﾝｶﾞｶﾞｸｲﾝ</v>
          </cell>
          <cell r="AC250" t="str">
            <v>福山東</v>
          </cell>
          <cell r="AD250" t="str">
            <v>福山</v>
          </cell>
          <cell r="AE250" t="str">
            <v>721-0921</v>
          </cell>
          <cell r="AF250" t="str">
            <v>福山市大門町大門119-8</v>
          </cell>
          <cell r="AG250" t="str">
            <v>084-941-9292</v>
          </cell>
          <cell r="AH250" t="str">
            <v>084-941-7142</v>
          </cell>
          <cell r="AK250" t="str">
            <v>銀河学院中学校</v>
          </cell>
        </row>
        <row r="251">
          <cell r="Z251">
            <v>7450</v>
          </cell>
          <cell r="AA251" t="str">
            <v>英数学館中</v>
          </cell>
          <cell r="AB251" t="str">
            <v>ｴｲｽｳｶﾞｯｶﾝ</v>
          </cell>
          <cell r="AC251" t="str">
            <v>福山東</v>
          </cell>
          <cell r="AD251" t="str">
            <v>福山</v>
          </cell>
          <cell r="AE251" t="str">
            <v>721-0942</v>
          </cell>
          <cell r="AF251" t="str">
            <v>福山市引野町980-1</v>
          </cell>
          <cell r="AG251" t="str">
            <v>084-941-4116</v>
          </cell>
          <cell r="AH251" t="str">
            <v>084-941-4118</v>
          </cell>
          <cell r="AK251" t="str">
            <v>英数学館中学校</v>
          </cell>
        </row>
        <row r="252">
          <cell r="Z252">
            <v>7480</v>
          </cell>
          <cell r="AA252" t="str">
            <v>府中第一中</v>
          </cell>
          <cell r="AB252" t="str">
            <v>ﾌﾁｭｳﾀﾞｲｲﾁ</v>
          </cell>
          <cell r="AC252" t="str">
            <v>府中</v>
          </cell>
          <cell r="AD252" t="str">
            <v>府中</v>
          </cell>
          <cell r="AE252" t="str">
            <v>726-0022</v>
          </cell>
          <cell r="AF252" t="str">
            <v>府中市用土町463</v>
          </cell>
          <cell r="AG252" t="str">
            <v>0847-41-2394</v>
          </cell>
          <cell r="AH252" t="str">
            <v>0847-41-2364</v>
          </cell>
          <cell r="AK252" t="str">
            <v>府中第一中学校</v>
          </cell>
        </row>
        <row r="253">
          <cell r="Z253">
            <v>7510</v>
          </cell>
          <cell r="AA253" t="str">
            <v>府中学園</v>
          </cell>
          <cell r="AB253" t="str">
            <v>ﾌﾁｭｳｶﾞｸｴﾝ</v>
          </cell>
          <cell r="AC253" t="str">
            <v>府中</v>
          </cell>
          <cell r="AD253" t="str">
            <v>府中</v>
          </cell>
          <cell r="AE253" t="str">
            <v>726-0003</v>
          </cell>
          <cell r="AF253" t="str">
            <v>府中市元町576-1</v>
          </cell>
          <cell r="AG253" t="str">
            <v>0847-41-2131</v>
          </cell>
          <cell r="AH253" t="str">
            <v>0847-41-2374</v>
          </cell>
          <cell r="AK253" t="str">
            <v>府中学園</v>
          </cell>
        </row>
        <row r="254">
          <cell r="Z254">
            <v>7540</v>
          </cell>
          <cell r="AA254" t="str">
            <v>府中明郷学園</v>
          </cell>
          <cell r="AB254" t="str">
            <v>ﾌﾁｭｳﾒｲｷｮｳｶﾞｸｴﾝ</v>
          </cell>
          <cell r="AC254" t="str">
            <v>府中</v>
          </cell>
          <cell r="AD254" t="str">
            <v>府中</v>
          </cell>
          <cell r="AE254" t="str">
            <v>726-0027</v>
          </cell>
          <cell r="AF254" t="str">
            <v>府中市篠根町656</v>
          </cell>
          <cell r="AG254" t="str">
            <v>0847-41-2759</v>
          </cell>
          <cell r="AH254" t="str">
            <v>0847-41-2379</v>
          </cell>
          <cell r="AK254" t="str">
            <v>府中明郷学園</v>
          </cell>
        </row>
        <row r="255">
          <cell r="Z255">
            <v>7570</v>
          </cell>
          <cell r="AA255" t="str">
            <v>上下中</v>
          </cell>
          <cell r="AB255" t="str">
            <v>ｼﾞｮｳｹﾞ</v>
          </cell>
          <cell r="AC255" t="str">
            <v>府中</v>
          </cell>
          <cell r="AD255" t="str">
            <v>府中</v>
          </cell>
          <cell r="AE255" t="str">
            <v>729-3431</v>
          </cell>
          <cell r="AF255" t="str">
            <v>府中市上下町上下915</v>
          </cell>
          <cell r="AG255" t="str">
            <v>0847-62-2161</v>
          </cell>
          <cell r="AH255" t="str">
            <v>0847-62-2160</v>
          </cell>
          <cell r="AK255" t="str">
            <v>上下中学校</v>
          </cell>
        </row>
        <row r="256">
          <cell r="Z256">
            <v>7600</v>
          </cell>
          <cell r="AA256" t="str">
            <v>神石三和中</v>
          </cell>
          <cell r="AB256" t="str">
            <v>ｼﾞﾝｾｷｻﾝﾜ</v>
          </cell>
          <cell r="AC256" t="str">
            <v>神石</v>
          </cell>
          <cell r="AD256" t="str">
            <v>神石</v>
          </cell>
          <cell r="AE256" t="str">
            <v>720-1522</v>
          </cell>
          <cell r="AF256" t="str">
            <v>神石郡神石高原町小畠1370</v>
          </cell>
          <cell r="AG256" t="str">
            <v>0847-85-4511</v>
          </cell>
          <cell r="AH256" t="str">
            <v>0847-85-4512</v>
          </cell>
          <cell r="AK256" t="str">
            <v>神石三和中学校</v>
          </cell>
        </row>
        <row r="257">
          <cell r="Z257">
            <v>7630</v>
          </cell>
          <cell r="AA257" t="str">
            <v>神石高原中</v>
          </cell>
          <cell r="AB257" t="str">
            <v>ｼﾞﾝｾｷｺｳｹﾞﾝ</v>
          </cell>
          <cell r="AC257" t="str">
            <v>神石</v>
          </cell>
          <cell r="AD257" t="str">
            <v>神石</v>
          </cell>
          <cell r="AE257" t="str">
            <v>729-3515</v>
          </cell>
          <cell r="AF257" t="str">
            <v>神石郡神石高原町油木甲6836-1</v>
          </cell>
          <cell r="AG257" t="str">
            <v>0847-89-0003</v>
          </cell>
          <cell r="AH257" t="str">
            <v>0847-89-0004</v>
          </cell>
          <cell r="AK257" t="str">
            <v>神石高原中学校</v>
          </cell>
        </row>
        <row r="258">
          <cell r="Z258">
            <v>7720</v>
          </cell>
          <cell r="AA258" t="str">
            <v>三次三和中</v>
          </cell>
          <cell r="AB258" t="str">
            <v>ﾐﾖｼﾐﾜ</v>
          </cell>
          <cell r="AC258" t="str">
            <v>三次</v>
          </cell>
          <cell r="AD258" t="str">
            <v>三次</v>
          </cell>
          <cell r="AE258" t="str">
            <v>729-6615</v>
          </cell>
          <cell r="AF258" t="str">
            <v>三次市三和町上板木55</v>
          </cell>
          <cell r="AG258" t="str">
            <v>0824-52-3131</v>
          </cell>
          <cell r="AH258" t="str">
            <v>0824-52-3132</v>
          </cell>
          <cell r="AK258" t="str">
            <v>三次三和中学校</v>
          </cell>
        </row>
        <row r="259">
          <cell r="Z259">
            <v>7750</v>
          </cell>
          <cell r="AA259" t="str">
            <v>君田中</v>
          </cell>
          <cell r="AB259" t="str">
            <v>ｷﾐﾀ</v>
          </cell>
          <cell r="AC259" t="str">
            <v>三次</v>
          </cell>
          <cell r="AD259" t="str">
            <v>三次</v>
          </cell>
          <cell r="AE259" t="str">
            <v>728-0401</v>
          </cell>
          <cell r="AF259" t="str">
            <v>三次市君田町東入君10361-2</v>
          </cell>
          <cell r="AG259" t="str">
            <v>0824-53-2008</v>
          </cell>
          <cell r="AH259" t="str">
            <v>0824-53-2175</v>
          </cell>
          <cell r="AK259" t="str">
            <v>君田中学校</v>
          </cell>
        </row>
        <row r="260">
          <cell r="Z260">
            <v>7780</v>
          </cell>
          <cell r="AA260" t="str">
            <v>布野中</v>
          </cell>
          <cell r="AB260" t="str">
            <v>ﾌﾉ</v>
          </cell>
          <cell r="AC260" t="str">
            <v>三次</v>
          </cell>
          <cell r="AD260" t="str">
            <v>三次</v>
          </cell>
          <cell r="AE260" t="str">
            <v>728-0201</v>
          </cell>
          <cell r="AF260" t="str">
            <v>三次市布野町上布野1895-1</v>
          </cell>
          <cell r="AG260" t="str">
            <v>0824-54-2020</v>
          </cell>
          <cell r="AH260" t="str">
            <v>0824-54-7030</v>
          </cell>
          <cell r="AK260" t="str">
            <v>布野中学校</v>
          </cell>
        </row>
        <row r="261">
          <cell r="Z261">
            <v>7810</v>
          </cell>
          <cell r="AA261" t="str">
            <v>作木中</v>
          </cell>
          <cell r="AB261" t="str">
            <v>ｻｸｷﾞ</v>
          </cell>
          <cell r="AC261" t="str">
            <v>三次</v>
          </cell>
          <cell r="AD261" t="str">
            <v>三次</v>
          </cell>
          <cell r="AE261" t="str">
            <v>728-0124</v>
          </cell>
          <cell r="AF261" t="str">
            <v>三次市作木町下作木739-1</v>
          </cell>
          <cell r="AG261" t="str">
            <v>0824-55-2106</v>
          </cell>
          <cell r="AH261" t="str">
            <v>0824-55-2107</v>
          </cell>
          <cell r="AK261" t="str">
            <v>作木中学校</v>
          </cell>
        </row>
        <row r="262">
          <cell r="Z262">
            <v>7840</v>
          </cell>
          <cell r="AA262" t="str">
            <v>三良坂中</v>
          </cell>
          <cell r="AB262" t="str">
            <v>ﾐﾗｻｶ</v>
          </cell>
          <cell r="AC262" t="str">
            <v>三次</v>
          </cell>
          <cell r="AD262" t="str">
            <v>三次</v>
          </cell>
          <cell r="AE262" t="str">
            <v>729-4303</v>
          </cell>
          <cell r="AF262" t="str">
            <v>三次市三良坂町三良坂2772</v>
          </cell>
          <cell r="AG262" t="str">
            <v>0824-44-2018</v>
          </cell>
          <cell r="AH262" t="str">
            <v>0824-44-3646</v>
          </cell>
          <cell r="AK262" t="str">
            <v>三良坂中学校</v>
          </cell>
        </row>
        <row r="263">
          <cell r="Z263">
            <v>7870</v>
          </cell>
          <cell r="AA263" t="str">
            <v>吉舎中</v>
          </cell>
          <cell r="AB263" t="str">
            <v>ｷｻ</v>
          </cell>
          <cell r="AC263" t="str">
            <v>三次</v>
          </cell>
          <cell r="AD263" t="str">
            <v>三次</v>
          </cell>
          <cell r="AE263" t="str">
            <v>729-4211</v>
          </cell>
          <cell r="AF263" t="str">
            <v>三次市吉舎町吉舎783</v>
          </cell>
          <cell r="AG263" t="str">
            <v>0824-43-2115</v>
          </cell>
          <cell r="AH263" t="str">
            <v>0824-43-2160</v>
          </cell>
          <cell r="AK263" t="str">
            <v>吉舎中学校</v>
          </cell>
        </row>
        <row r="264">
          <cell r="Z264">
            <v>7900</v>
          </cell>
          <cell r="AA264" t="str">
            <v>三次中</v>
          </cell>
          <cell r="AB264" t="str">
            <v>ﾐﾖｼ</v>
          </cell>
          <cell r="AC264" t="str">
            <v>三次</v>
          </cell>
          <cell r="AD264" t="str">
            <v>三次</v>
          </cell>
          <cell r="AE264" t="str">
            <v>728-0021</v>
          </cell>
          <cell r="AF264" t="str">
            <v>三次市三次町1731</v>
          </cell>
          <cell r="AG264" t="str">
            <v>0824-62-2896</v>
          </cell>
          <cell r="AH264" t="str">
            <v>0824-63-1417</v>
          </cell>
          <cell r="AK264" t="str">
            <v>三次中学校</v>
          </cell>
        </row>
        <row r="265">
          <cell r="Z265">
            <v>7930</v>
          </cell>
          <cell r="AA265" t="str">
            <v>十日市中</v>
          </cell>
          <cell r="AB265" t="str">
            <v>ﾄｳｶｲﾁ</v>
          </cell>
          <cell r="AC265" t="str">
            <v>三次</v>
          </cell>
          <cell r="AD265" t="str">
            <v>三次</v>
          </cell>
          <cell r="AE265" t="str">
            <v>728-0012</v>
          </cell>
          <cell r="AF265" t="str">
            <v>三次市十日市中4-2-2</v>
          </cell>
          <cell r="AG265" t="str">
            <v>0824-62-2856</v>
          </cell>
          <cell r="AH265" t="str">
            <v>0824-63-8155</v>
          </cell>
          <cell r="AK265" t="str">
            <v>十日市中学校</v>
          </cell>
        </row>
        <row r="266">
          <cell r="Z266">
            <v>7960</v>
          </cell>
          <cell r="AA266" t="str">
            <v>八次中</v>
          </cell>
          <cell r="AB266" t="str">
            <v>ﾔﾂｷﾞ</v>
          </cell>
          <cell r="AC266" t="str">
            <v>三次</v>
          </cell>
          <cell r="AD266" t="str">
            <v>三次</v>
          </cell>
          <cell r="AE266" t="str">
            <v>728-0006</v>
          </cell>
          <cell r="AF266" t="str">
            <v>三次市畠敷町1860</v>
          </cell>
          <cell r="AG266" t="str">
            <v>0824-62-5770</v>
          </cell>
          <cell r="AH266" t="str">
            <v>0824-62-5769</v>
          </cell>
          <cell r="AK266" t="str">
            <v>八次中学校</v>
          </cell>
        </row>
        <row r="267">
          <cell r="Z267">
            <v>7990</v>
          </cell>
          <cell r="AA267" t="str">
            <v>塩町中</v>
          </cell>
          <cell r="AB267" t="str">
            <v>ｼｵﾏﾁ</v>
          </cell>
          <cell r="AC267" t="str">
            <v>三次</v>
          </cell>
          <cell r="AD267" t="str">
            <v>三次</v>
          </cell>
          <cell r="AE267" t="str">
            <v>729-6211</v>
          </cell>
          <cell r="AF267" t="str">
            <v>三次市大田幸町541</v>
          </cell>
          <cell r="AG267" t="str">
            <v>0824-66-1008</v>
          </cell>
          <cell r="AH267" t="str">
            <v>0824-65-3102</v>
          </cell>
          <cell r="AK267" t="str">
            <v>塩町中学校</v>
          </cell>
        </row>
        <row r="268">
          <cell r="Z268">
            <v>8020</v>
          </cell>
          <cell r="AA268" t="str">
            <v>川地中</v>
          </cell>
          <cell r="AB268" t="str">
            <v>ｶﾜｼﾞ</v>
          </cell>
          <cell r="AC268" t="str">
            <v>三次</v>
          </cell>
          <cell r="AD268" t="str">
            <v>三次</v>
          </cell>
          <cell r="AE268" t="str">
            <v>729-6333</v>
          </cell>
          <cell r="AF268" t="str">
            <v>三次市下川立町475-8</v>
          </cell>
          <cell r="AG268" t="str">
            <v>0824-68-2015</v>
          </cell>
          <cell r="AH268" t="str">
            <v>0824-65-4032</v>
          </cell>
          <cell r="AK268" t="str">
            <v>川地中学校</v>
          </cell>
        </row>
        <row r="269">
          <cell r="Z269">
            <v>8050</v>
          </cell>
          <cell r="AA269" t="str">
            <v>甲奴中</v>
          </cell>
          <cell r="AB269" t="str">
            <v>ｺｳﾇ</v>
          </cell>
          <cell r="AC269" t="str">
            <v>三次</v>
          </cell>
          <cell r="AD269" t="str">
            <v>三次</v>
          </cell>
          <cell r="AE269" t="str">
            <v>729-4105</v>
          </cell>
          <cell r="AF269" t="str">
            <v>三次市甲奴町梶田38</v>
          </cell>
          <cell r="AG269" t="str">
            <v>0847-67-2200</v>
          </cell>
          <cell r="AH269" t="str">
            <v>0847-67-2293</v>
          </cell>
          <cell r="AK269" t="str">
            <v>甲奴中学校</v>
          </cell>
        </row>
        <row r="270">
          <cell r="Z270">
            <v>8080</v>
          </cell>
          <cell r="AA270" t="str">
            <v>庄原中</v>
          </cell>
          <cell r="AB270" t="str">
            <v>ｼｮｳﾊﾞﾗ</v>
          </cell>
          <cell r="AC270" t="str">
            <v>庄原</v>
          </cell>
          <cell r="AD270" t="str">
            <v>庄原</v>
          </cell>
          <cell r="AE270" t="str">
            <v>727-0011</v>
          </cell>
          <cell r="AF270" t="str">
            <v>庄原市東本町1-26-1</v>
          </cell>
          <cell r="AG270" t="str">
            <v>0824-72-2195</v>
          </cell>
          <cell r="AH270" t="str">
            <v>0824-72-2197</v>
          </cell>
          <cell r="AK270" t="str">
            <v>庄原中学校</v>
          </cell>
        </row>
        <row r="271">
          <cell r="Z271">
            <v>8110</v>
          </cell>
          <cell r="AA271" t="str">
            <v>西城中</v>
          </cell>
          <cell r="AB271" t="str">
            <v>ｻｲｼﾞｮｳ</v>
          </cell>
          <cell r="AC271" t="str">
            <v>庄原</v>
          </cell>
          <cell r="AD271" t="str">
            <v>庄原</v>
          </cell>
          <cell r="AE271" t="str">
            <v>729-5742</v>
          </cell>
          <cell r="AF271" t="str">
            <v>庄原市西城町中野622-4</v>
          </cell>
          <cell r="AG271" t="str">
            <v>0824-82-2911</v>
          </cell>
          <cell r="AH271" t="str">
            <v>0824-82-2922</v>
          </cell>
          <cell r="AK271" t="str">
            <v>西城中学校</v>
          </cell>
        </row>
        <row r="272">
          <cell r="Z272">
            <v>8140</v>
          </cell>
          <cell r="AA272" t="str">
            <v>東城中</v>
          </cell>
          <cell r="AB272" t="str">
            <v>ﾄｳｼﾞｮｳ</v>
          </cell>
          <cell r="AC272" t="str">
            <v>庄原</v>
          </cell>
          <cell r="AD272" t="str">
            <v>庄原</v>
          </cell>
          <cell r="AE272" t="str">
            <v>729-5152</v>
          </cell>
          <cell r="AF272" t="str">
            <v>庄原市東城町川東5227</v>
          </cell>
          <cell r="AG272" t="str">
            <v>08477-2-0337</v>
          </cell>
          <cell r="AH272" t="str">
            <v>08477-2-1468</v>
          </cell>
          <cell r="AK272" t="str">
            <v>東城中学校</v>
          </cell>
        </row>
        <row r="273">
          <cell r="Z273">
            <v>8170</v>
          </cell>
          <cell r="AA273" t="str">
            <v>口和中</v>
          </cell>
          <cell r="AB273" t="str">
            <v>ｸﾁﾜ</v>
          </cell>
          <cell r="AC273" t="str">
            <v>庄原</v>
          </cell>
          <cell r="AD273" t="str">
            <v>庄原</v>
          </cell>
          <cell r="AE273" t="str">
            <v>728-0502</v>
          </cell>
          <cell r="AF273" t="str">
            <v>庄原市口和町向泉527-1</v>
          </cell>
          <cell r="AG273" t="str">
            <v>0824-87-2301</v>
          </cell>
          <cell r="AH273" t="str">
            <v>0824-87-2302</v>
          </cell>
          <cell r="AK273" t="str">
            <v>口和中学校</v>
          </cell>
        </row>
        <row r="274">
          <cell r="Z274">
            <v>8200</v>
          </cell>
          <cell r="AA274" t="str">
            <v>高野中</v>
          </cell>
          <cell r="AB274" t="str">
            <v>ﾀｶﾉ</v>
          </cell>
          <cell r="AC274" t="str">
            <v>庄原</v>
          </cell>
          <cell r="AD274" t="str">
            <v>庄原</v>
          </cell>
          <cell r="AE274" t="str">
            <v>727-0402</v>
          </cell>
          <cell r="AF274" t="str">
            <v>庄原市高野町新市1314-1</v>
          </cell>
          <cell r="AG274" t="str">
            <v>0824-86-2221</v>
          </cell>
          <cell r="AH274" t="str">
            <v>0824-86-2248</v>
          </cell>
          <cell r="AK274" t="str">
            <v>高野中学校</v>
          </cell>
        </row>
        <row r="275">
          <cell r="Z275">
            <v>8230</v>
          </cell>
          <cell r="AA275" t="str">
            <v>比和中</v>
          </cell>
          <cell r="AB275" t="str">
            <v>ﾋﾜ</v>
          </cell>
          <cell r="AC275" t="str">
            <v>庄原</v>
          </cell>
          <cell r="AD275" t="str">
            <v>庄原</v>
          </cell>
          <cell r="AE275" t="str">
            <v>727-0301</v>
          </cell>
          <cell r="AF275" t="str">
            <v>庄原市比和町比和1052</v>
          </cell>
          <cell r="AG275" t="str">
            <v>0824-85-2110</v>
          </cell>
          <cell r="AH275" t="str">
            <v>0824-85-2140</v>
          </cell>
          <cell r="AK275" t="str">
            <v>比和中学校</v>
          </cell>
        </row>
        <row r="276">
          <cell r="Z276">
            <v>8260</v>
          </cell>
          <cell r="AA276" t="str">
            <v>総領中</v>
          </cell>
          <cell r="AB276" t="str">
            <v>ｿｳﾘｮｳ</v>
          </cell>
          <cell r="AC276" t="str">
            <v>庄原</v>
          </cell>
          <cell r="AD276" t="str">
            <v>庄原</v>
          </cell>
          <cell r="AE276" t="str">
            <v>729-3721</v>
          </cell>
          <cell r="AF276" t="str">
            <v>庄原市総領町稲草2125</v>
          </cell>
          <cell r="AG276" t="str">
            <v>0824-88-2035</v>
          </cell>
          <cell r="AH276" t="str">
            <v>0824-88-2831</v>
          </cell>
          <cell r="AK276" t="str">
            <v>総領中学校</v>
          </cell>
        </row>
        <row r="277">
          <cell r="Z277">
            <v>8290</v>
          </cell>
          <cell r="AA277" t="str">
            <v>広島叡智学園</v>
          </cell>
          <cell r="AB277" t="str">
            <v>ﾋﾛｼﾏｴｲﾁｶﾞｸｴﾝ</v>
          </cell>
          <cell r="AC277" t="str">
            <v>豊田・竹原</v>
          </cell>
          <cell r="AD277" t="str">
            <v>豊田・竹原</v>
          </cell>
          <cell r="AE277" t="str">
            <v>725-0200</v>
          </cell>
          <cell r="AF277" t="str">
            <v>豊田郡大崎上島町大串3137-2</v>
          </cell>
          <cell r="AG277" t="str">
            <v>0846-67-5581</v>
          </cell>
          <cell r="AK277" t="str">
            <v>広島叡智学園</v>
          </cell>
        </row>
        <row r="278">
          <cell r="Z278">
            <v>8320</v>
          </cell>
          <cell r="AA278" t="str">
            <v>県立三次中</v>
          </cell>
          <cell r="AB278" t="str">
            <v>ｹﾝﾘﾂﾐﾖｼ</v>
          </cell>
          <cell r="AC278" t="str">
            <v>三次</v>
          </cell>
          <cell r="AD278" t="str">
            <v>三次</v>
          </cell>
          <cell r="AE278" t="str">
            <v>728-0017</v>
          </cell>
          <cell r="AF278" t="str">
            <v>三次市南畑敷町155</v>
          </cell>
          <cell r="AG278" t="str">
            <v>0824-63-4104</v>
          </cell>
          <cell r="AH278" t="str">
            <v>0824-62-0353</v>
          </cell>
          <cell r="AK278" t="str">
            <v>県立三次中学校</v>
          </cell>
        </row>
        <row r="279">
          <cell r="Z279">
            <v>8350</v>
          </cell>
          <cell r="AA279" t="str">
            <v>広島国際学院中</v>
          </cell>
          <cell r="AB279" t="str">
            <v>ﾋﾛｼﾏｺｸｻｲｶﾞｸｲﾝ</v>
          </cell>
          <cell r="AC279" t="str">
            <v>安芸</v>
          </cell>
          <cell r="AD279" t="str">
            <v>安芸</v>
          </cell>
          <cell r="AE279" t="str">
            <v>736-0003</v>
          </cell>
          <cell r="AF279" t="str">
            <v>安芸郡海田町曽田1-5</v>
          </cell>
          <cell r="AG279" t="str">
            <v>082-823-3401</v>
          </cell>
          <cell r="AH279" t="str">
            <v>082-822-7197</v>
          </cell>
          <cell r="AK279" t="str">
            <v>広島国際学院中学校</v>
          </cell>
        </row>
        <row r="280">
          <cell r="Z280">
            <v>8380</v>
          </cell>
        </row>
        <row r="281">
          <cell r="Z281">
            <v>8410</v>
          </cell>
        </row>
        <row r="282">
          <cell r="Z282">
            <v>8440</v>
          </cell>
        </row>
      </sheetData>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BK491"/>
  <sheetViews>
    <sheetView showGridLines="0" zoomScaleNormal="100" workbookViewId="0">
      <pane xSplit="16" ySplit="9" topLeftCell="Q10" activePane="bottomRight" state="frozen"/>
      <selection activeCell="F19" sqref="F19"/>
      <selection pane="topRight" activeCell="F19" sqref="F19"/>
      <selection pane="bottomLeft" activeCell="F19" sqref="F19"/>
      <selection pane="bottomRight" activeCell="T3" sqref="T3"/>
    </sheetView>
  </sheetViews>
  <sheetFormatPr defaultRowHeight="13.5" x14ac:dyDescent="0.15"/>
  <cols>
    <col min="1" max="1" width="1.625" style="133" customWidth="1"/>
    <col min="2" max="2" width="1.875" style="312" customWidth="1"/>
    <col min="3" max="4" width="1.625" style="133" customWidth="1"/>
    <col min="5" max="5" width="3.875" style="133" customWidth="1"/>
    <col min="6" max="6" width="8.375" style="133" customWidth="1"/>
    <col min="7" max="7" width="10.125" style="133" customWidth="1"/>
    <col min="8" max="8" width="9.75" style="133" customWidth="1"/>
    <col min="9" max="9" width="4.75" style="133" customWidth="1"/>
    <col min="10" max="10" width="9" style="133" customWidth="1"/>
    <col min="11" max="11" width="11" style="133" customWidth="1"/>
    <col min="12" max="12" width="10.25" style="133" customWidth="1"/>
    <col min="13" max="13" width="5" style="133" customWidth="1"/>
    <col min="14" max="14" width="3.375" style="133" customWidth="1"/>
    <col min="15" max="15" width="3.25" style="133" customWidth="1"/>
    <col min="16" max="16" width="3.375" style="133" customWidth="1"/>
    <col min="17" max="17" width="2.25" style="133" customWidth="1"/>
    <col min="18" max="18" width="1.75" style="27" customWidth="1"/>
    <col min="19" max="19" width="5.625" style="193" customWidth="1"/>
    <col min="20" max="20" width="12" style="193" customWidth="1"/>
    <col min="21" max="21" width="2.25" style="192" customWidth="1"/>
    <col min="22" max="24" width="9" style="31" customWidth="1"/>
    <col min="25" max="25" width="2.625" style="31" customWidth="1"/>
    <col min="26" max="26" width="4.875" style="32" customWidth="1"/>
    <col min="27" max="27" width="14" style="32" customWidth="1"/>
    <col min="28" max="28" width="10.875" style="32" customWidth="1"/>
    <col min="29" max="29" width="7.5" style="33" customWidth="1"/>
    <col min="30" max="30" width="7.125" style="33" customWidth="1"/>
    <col min="31" max="31" width="9" style="33" customWidth="1"/>
    <col min="32" max="32" width="31.75" style="33" customWidth="1"/>
    <col min="33" max="34" width="13" style="33" customWidth="1"/>
    <col min="35" max="35" width="6.125" style="33" customWidth="1"/>
    <col min="36" max="36" width="4.5" style="33" customWidth="1"/>
    <col min="37" max="37" width="14" style="32" customWidth="1"/>
    <col min="38" max="38" width="5.125" style="34" bestFit="1" customWidth="1"/>
    <col min="39" max="39" width="6.5" style="77" customWidth="1"/>
    <col min="40" max="40" width="6.375" style="57" customWidth="1"/>
    <col min="41" max="41" width="4.125" style="57" customWidth="1"/>
    <col min="42" max="42" width="6.375" style="38" customWidth="1"/>
    <col min="43" max="43" width="6.875" style="38" customWidth="1"/>
    <col min="44" max="45" width="6.375" style="38" customWidth="1"/>
    <col min="46" max="49" width="4.625" style="39" customWidth="1"/>
    <col min="50" max="50" width="7.5" style="39" customWidth="1"/>
    <col min="51" max="51" width="5.625" style="39" customWidth="1"/>
    <col min="52" max="52" width="5.875" style="39" customWidth="1"/>
    <col min="53" max="53" width="8.75" style="39" customWidth="1"/>
    <col min="54" max="54" width="7.625" style="39" customWidth="1"/>
    <col min="55" max="55" width="7.625" style="40" customWidth="1"/>
    <col min="56" max="56" width="10" style="40" customWidth="1"/>
    <col min="57" max="57" width="9.625" style="27" customWidth="1"/>
    <col min="58" max="60" width="5.125" style="27" customWidth="1"/>
    <col min="61" max="61" width="12.75" style="41" customWidth="1"/>
    <col min="62" max="62" width="7.25" style="41" customWidth="1"/>
    <col min="63" max="63" width="7.25" style="27" customWidth="1"/>
    <col min="64" max="79" width="5.125" style="27" customWidth="1"/>
    <col min="80" max="256" width="9" style="27"/>
    <col min="257" max="257" width="1.625" style="27" customWidth="1"/>
    <col min="258" max="258" width="1.875" style="27" customWidth="1"/>
    <col min="259" max="260" width="1.625" style="27" customWidth="1"/>
    <col min="261" max="261" width="3.875" style="27" customWidth="1"/>
    <col min="262" max="262" width="8.375" style="27" customWidth="1"/>
    <col min="263" max="263" width="10.125" style="27" customWidth="1"/>
    <col min="264" max="264" width="9.75" style="27" customWidth="1"/>
    <col min="265" max="265" width="4.75" style="27" customWidth="1"/>
    <col min="266" max="266" width="9" style="27" customWidth="1"/>
    <col min="267" max="267" width="11" style="27" customWidth="1"/>
    <col min="268" max="268" width="10.25" style="27" customWidth="1"/>
    <col min="269" max="269" width="5" style="27" customWidth="1"/>
    <col min="270" max="270" width="3.375" style="27" customWidth="1"/>
    <col min="271" max="271" width="3.25" style="27" customWidth="1"/>
    <col min="272" max="272" width="3.375" style="27" customWidth="1"/>
    <col min="273" max="273" width="2.25" style="27" customWidth="1"/>
    <col min="274" max="274" width="1.75" style="27" customWidth="1"/>
    <col min="275" max="275" width="5.625" style="27" customWidth="1"/>
    <col min="276" max="276" width="12" style="27" customWidth="1"/>
    <col min="277" max="277" width="2.25" style="27" customWidth="1"/>
    <col min="278" max="280" width="9" style="27" customWidth="1"/>
    <col min="281" max="281" width="2.625" style="27" customWidth="1"/>
    <col min="282" max="282" width="4.875" style="27" customWidth="1"/>
    <col min="283" max="283" width="14" style="27" customWidth="1"/>
    <col min="284" max="284" width="10.875" style="27" customWidth="1"/>
    <col min="285" max="285" width="7.5" style="27" customWidth="1"/>
    <col min="286" max="286" width="7.125" style="27" customWidth="1"/>
    <col min="287" max="287" width="9" style="27" customWidth="1"/>
    <col min="288" max="288" width="31.75" style="27" customWidth="1"/>
    <col min="289" max="290" width="13" style="27" customWidth="1"/>
    <col min="291" max="291" width="6.125" style="27" customWidth="1"/>
    <col min="292" max="292" width="4.5" style="27" customWidth="1"/>
    <col min="293" max="293" width="14" style="27" customWidth="1"/>
    <col min="294" max="294" width="5.125" style="27" bestFit="1" customWidth="1"/>
    <col min="295" max="295" width="6.5" style="27" customWidth="1"/>
    <col min="296" max="296" width="6.375" style="27" customWidth="1"/>
    <col min="297" max="297" width="4.125" style="27" customWidth="1"/>
    <col min="298" max="298" width="6.375" style="27" customWidth="1"/>
    <col min="299" max="299" width="6.875" style="27" customWidth="1"/>
    <col min="300" max="301" width="6.375" style="27" customWidth="1"/>
    <col min="302" max="305" width="4.625" style="27" customWidth="1"/>
    <col min="306" max="306" width="7.5" style="27" customWidth="1"/>
    <col min="307" max="307" width="5.625" style="27" customWidth="1"/>
    <col min="308" max="308" width="5.875" style="27" customWidth="1"/>
    <col min="309" max="309" width="8.75" style="27" customWidth="1"/>
    <col min="310" max="311" width="7.625" style="27" customWidth="1"/>
    <col min="312" max="312" width="10" style="27" customWidth="1"/>
    <col min="313" max="313" width="9.625" style="27" customWidth="1"/>
    <col min="314" max="316" width="5.125" style="27" customWidth="1"/>
    <col min="317" max="317" width="12.75" style="27" customWidth="1"/>
    <col min="318" max="319" width="7.25" style="27" customWidth="1"/>
    <col min="320" max="335" width="5.125" style="27" customWidth="1"/>
    <col min="336" max="512" width="9" style="27"/>
    <col min="513" max="513" width="1.625" style="27" customWidth="1"/>
    <col min="514" max="514" width="1.875" style="27" customWidth="1"/>
    <col min="515" max="516" width="1.625" style="27" customWidth="1"/>
    <col min="517" max="517" width="3.875" style="27" customWidth="1"/>
    <col min="518" max="518" width="8.375" style="27" customWidth="1"/>
    <col min="519" max="519" width="10.125" style="27" customWidth="1"/>
    <col min="520" max="520" width="9.75" style="27" customWidth="1"/>
    <col min="521" max="521" width="4.75" style="27" customWidth="1"/>
    <col min="522" max="522" width="9" style="27" customWidth="1"/>
    <col min="523" max="523" width="11" style="27" customWidth="1"/>
    <col min="524" max="524" width="10.25" style="27" customWidth="1"/>
    <col min="525" max="525" width="5" style="27" customWidth="1"/>
    <col min="526" max="526" width="3.375" style="27" customWidth="1"/>
    <col min="527" max="527" width="3.25" style="27" customWidth="1"/>
    <col min="528" max="528" width="3.375" style="27" customWidth="1"/>
    <col min="529" max="529" width="2.25" style="27" customWidth="1"/>
    <col min="530" max="530" width="1.75" style="27" customWidth="1"/>
    <col min="531" max="531" width="5.625" style="27" customWidth="1"/>
    <col min="532" max="532" width="12" style="27" customWidth="1"/>
    <col min="533" max="533" width="2.25" style="27" customWidth="1"/>
    <col min="534" max="536" width="9" style="27" customWidth="1"/>
    <col min="537" max="537" width="2.625" style="27" customWidth="1"/>
    <col min="538" max="538" width="4.875" style="27" customWidth="1"/>
    <col min="539" max="539" width="14" style="27" customWidth="1"/>
    <col min="540" max="540" width="10.875" style="27" customWidth="1"/>
    <col min="541" max="541" width="7.5" style="27" customWidth="1"/>
    <col min="542" max="542" width="7.125" style="27" customWidth="1"/>
    <col min="543" max="543" width="9" style="27" customWidth="1"/>
    <col min="544" max="544" width="31.75" style="27" customWidth="1"/>
    <col min="545" max="546" width="13" style="27" customWidth="1"/>
    <col min="547" max="547" width="6.125" style="27" customWidth="1"/>
    <col min="548" max="548" width="4.5" style="27" customWidth="1"/>
    <col min="549" max="549" width="14" style="27" customWidth="1"/>
    <col min="550" max="550" width="5.125" style="27" bestFit="1" customWidth="1"/>
    <col min="551" max="551" width="6.5" style="27" customWidth="1"/>
    <col min="552" max="552" width="6.375" style="27" customWidth="1"/>
    <col min="553" max="553" width="4.125" style="27" customWidth="1"/>
    <col min="554" max="554" width="6.375" style="27" customWidth="1"/>
    <col min="555" max="555" width="6.875" style="27" customWidth="1"/>
    <col min="556" max="557" width="6.375" style="27" customWidth="1"/>
    <col min="558" max="561" width="4.625" style="27" customWidth="1"/>
    <col min="562" max="562" width="7.5" style="27" customWidth="1"/>
    <col min="563" max="563" width="5.625" style="27" customWidth="1"/>
    <col min="564" max="564" width="5.875" style="27" customWidth="1"/>
    <col min="565" max="565" width="8.75" style="27" customWidth="1"/>
    <col min="566" max="567" width="7.625" style="27" customWidth="1"/>
    <col min="568" max="568" width="10" style="27" customWidth="1"/>
    <col min="569" max="569" width="9.625" style="27" customWidth="1"/>
    <col min="570" max="572" width="5.125" style="27" customWidth="1"/>
    <col min="573" max="573" width="12.75" style="27" customWidth="1"/>
    <col min="574" max="575" width="7.25" style="27" customWidth="1"/>
    <col min="576" max="591" width="5.125" style="27" customWidth="1"/>
    <col min="592" max="768" width="9" style="27"/>
    <col min="769" max="769" width="1.625" style="27" customWidth="1"/>
    <col min="770" max="770" width="1.875" style="27" customWidth="1"/>
    <col min="771" max="772" width="1.625" style="27" customWidth="1"/>
    <col min="773" max="773" width="3.875" style="27" customWidth="1"/>
    <col min="774" max="774" width="8.375" style="27" customWidth="1"/>
    <col min="775" max="775" width="10.125" style="27" customWidth="1"/>
    <col min="776" max="776" width="9.75" style="27" customWidth="1"/>
    <col min="777" max="777" width="4.75" style="27" customWidth="1"/>
    <col min="778" max="778" width="9" style="27" customWidth="1"/>
    <col min="779" max="779" width="11" style="27" customWidth="1"/>
    <col min="780" max="780" width="10.25" style="27" customWidth="1"/>
    <col min="781" max="781" width="5" style="27" customWidth="1"/>
    <col min="782" max="782" width="3.375" style="27" customWidth="1"/>
    <col min="783" max="783" width="3.25" style="27" customWidth="1"/>
    <col min="784" max="784" width="3.375" style="27" customWidth="1"/>
    <col min="785" max="785" width="2.25" style="27" customWidth="1"/>
    <col min="786" max="786" width="1.75" style="27" customWidth="1"/>
    <col min="787" max="787" width="5.625" style="27" customWidth="1"/>
    <col min="788" max="788" width="12" style="27" customWidth="1"/>
    <col min="789" max="789" width="2.25" style="27" customWidth="1"/>
    <col min="790" max="792" width="9" style="27" customWidth="1"/>
    <col min="793" max="793" width="2.625" style="27" customWidth="1"/>
    <col min="794" max="794" width="4.875" style="27" customWidth="1"/>
    <col min="795" max="795" width="14" style="27" customWidth="1"/>
    <col min="796" max="796" width="10.875" style="27" customWidth="1"/>
    <col min="797" max="797" width="7.5" style="27" customWidth="1"/>
    <col min="798" max="798" width="7.125" style="27" customWidth="1"/>
    <col min="799" max="799" width="9" style="27" customWidth="1"/>
    <col min="800" max="800" width="31.75" style="27" customWidth="1"/>
    <col min="801" max="802" width="13" style="27" customWidth="1"/>
    <col min="803" max="803" width="6.125" style="27" customWidth="1"/>
    <col min="804" max="804" width="4.5" style="27" customWidth="1"/>
    <col min="805" max="805" width="14" style="27" customWidth="1"/>
    <col min="806" max="806" width="5.125" style="27" bestFit="1" customWidth="1"/>
    <col min="807" max="807" width="6.5" style="27" customWidth="1"/>
    <col min="808" max="808" width="6.375" style="27" customWidth="1"/>
    <col min="809" max="809" width="4.125" style="27" customWidth="1"/>
    <col min="810" max="810" width="6.375" style="27" customWidth="1"/>
    <col min="811" max="811" width="6.875" style="27" customWidth="1"/>
    <col min="812" max="813" width="6.375" style="27" customWidth="1"/>
    <col min="814" max="817" width="4.625" style="27" customWidth="1"/>
    <col min="818" max="818" width="7.5" style="27" customWidth="1"/>
    <col min="819" max="819" width="5.625" style="27" customWidth="1"/>
    <col min="820" max="820" width="5.875" style="27" customWidth="1"/>
    <col min="821" max="821" width="8.75" style="27" customWidth="1"/>
    <col min="822" max="823" width="7.625" style="27" customWidth="1"/>
    <col min="824" max="824" width="10" style="27" customWidth="1"/>
    <col min="825" max="825" width="9.625" style="27" customWidth="1"/>
    <col min="826" max="828" width="5.125" style="27" customWidth="1"/>
    <col min="829" max="829" width="12.75" style="27" customWidth="1"/>
    <col min="830" max="831" width="7.25" style="27" customWidth="1"/>
    <col min="832" max="847" width="5.125" style="27" customWidth="1"/>
    <col min="848" max="1024" width="9" style="27"/>
    <col min="1025" max="1025" width="1.625" style="27" customWidth="1"/>
    <col min="1026" max="1026" width="1.875" style="27" customWidth="1"/>
    <col min="1027" max="1028" width="1.625" style="27" customWidth="1"/>
    <col min="1029" max="1029" width="3.875" style="27" customWidth="1"/>
    <col min="1030" max="1030" width="8.375" style="27" customWidth="1"/>
    <col min="1031" max="1031" width="10.125" style="27" customWidth="1"/>
    <col min="1032" max="1032" width="9.75" style="27" customWidth="1"/>
    <col min="1033" max="1033" width="4.75" style="27" customWidth="1"/>
    <col min="1034" max="1034" width="9" style="27" customWidth="1"/>
    <col min="1035" max="1035" width="11" style="27" customWidth="1"/>
    <col min="1036" max="1036" width="10.25" style="27" customWidth="1"/>
    <col min="1037" max="1037" width="5" style="27" customWidth="1"/>
    <col min="1038" max="1038" width="3.375" style="27" customWidth="1"/>
    <col min="1039" max="1039" width="3.25" style="27" customWidth="1"/>
    <col min="1040" max="1040" width="3.375" style="27" customWidth="1"/>
    <col min="1041" max="1041" width="2.25" style="27" customWidth="1"/>
    <col min="1042" max="1042" width="1.75" style="27" customWidth="1"/>
    <col min="1043" max="1043" width="5.625" style="27" customWidth="1"/>
    <col min="1044" max="1044" width="12" style="27" customWidth="1"/>
    <col min="1045" max="1045" width="2.25" style="27" customWidth="1"/>
    <col min="1046" max="1048" width="9" style="27" customWidth="1"/>
    <col min="1049" max="1049" width="2.625" style="27" customWidth="1"/>
    <col min="1050" max="1050" width="4.875" style="27" customWidth="1"/>
    <col min="1051" max="1051" width="14" style="27" customWidth="1"/>
    <col min="1052" max="1052" width="10.875" style="27" customWidth="1"/>
    <col min="1053" max="1053" width="7.5" style="27" customWidth="1"/>
    <col min="1054" max="1054" width="7.125" style="27" customWidth="1"/>
    <col min="1055" max="1055" width="9" style="27" customWidth="1"/>
    <col min="1056" max="1056" width="31.75" style="27" customWidth="1"/>
    <col min="1057" max="1058" width="13" style="27" customWidth="1"/>
    <col min="1059" max="1059" width="6.125" style="27" customWidth="1"/>
    <col min="1060" max="1060" width="4.5" style="27" customWidth="1"/>
    <col min="1061" max="1061" width="14" style="27" customWidth="1"/>
    <col min="1062" max="1062" width="5.125" style="27" bestFit="1" customWidth="1"/>
    <col min="1063" max="1063" width="6.5" style="27" customWidth="1"/>
    <col min="1064" max="1064" width="6.375" style="27" customWidth="1"/>
    <col min="1065" max="1065" width="4.125" style="27" customWidth="1"/>
    <col min="1066" max="1066" width="6.375" style="27" customWidth="1"/>
    <col min="1067" max="1067" width="6.875" style="27" customWidth="1"/>
    <col min="1068" max="1069" width="6.375" style="27" customWidth="1"/>
    <col min="1070" max="1073" width="4.625" style="27" customWidth="1"/>
    <col min="1074" max="1074" width="7.5" style="27" customWidth="1"/>
    <col min="1075" max="1075" width="5.625" style="27" customWidth="1"/>
    <col min="1076" max="1076" width="5.875" style="27" customWidth="1"/>
    <col min="1077" max="1077" width="8.75" style="27" customWidth="1"/>
    <col min="1078" max="1079" width="7.625" style="27" customWidth="1"/>
    <col min="1080" max="1080" width="10" style="27" customWidth="1"/>
    <col min="1081" max="1081" width="9.625" style="27" customWidth="1"/>
    <col min="1082" max="1084" width="5.125" style="27" customWidth="1"/>
    <col min="1085" max="1085" width="12.75" style="27" customWidth="1"/>
    <col min="1086" max="1087" width="7.25" style="27" customWidth="1"/>
    <col min="1088" max="1103" width="5.125" style="27" customWidth="1"/>
    <col min="1104" max="1280" width="9" style="27"/>
    <col min="1281" max="1281" width="1.625" style="27" customWidth="1"/>
    <col min="1282" max="1282" width="1.875" style="27" customWidth="1"/>
    <col min="1283" max="1284" width="1.625" style="27" customWidth="1"/>
    <col min="1285" max="1285" width="3.875" style="27" customWidth="1"/>
    <col min="1286" max="1286" width="8.375" style="27" customWidth="1"/>
    <col min="1287" max="1287" width="10.125" style="27" customWidth="1"/>
    <col min="1288" max="1288" width="9.75" style="27" customWidth="1"/>
    <col min="1289" max="1289" width="4.75" style="27" customWidth="1"/>
    <col min="1290" max="1290" width="9" style="27" customWidth="1"/>
    <col min="1291" max="1291" width="11" style="27" customWidth="1"/>
    <col min="1292" max="1292" width="10.25" style="27" customWidth="1"/>
    <col min="1293" max="1293" width="5" style="27" customWidth="1"/>
    <col min="1294" max="1294" width="3.375" style="27" customWidth="1"/>
    <col min="1295" max="1295" width="3.25" style="27" customWidth="1"/>
    <col min="1296" max="1296" width="3.375" style="27" customWidth="1"/>
    <col min="1297" max="1297" width="2.25" style="27" customWidth="1"/>
    <col min="1298" max="1298" width="1.75" style="27" customWidth="1"/>
    <col min="1299" max="1299" width="5.625" style="27" customWidth="1"/>
    <col min="1300" max="1300" width="12" style="27" customWidth="1"/>
    <col min="1301" max="1301" width="2.25" style="27" customWidth="1"/>
    <col min="1302" max="1304" width="9" style="27" customWidth="1"/>
    <col min="1305" max="1305" width="2.625" style="27" customWidth="1"/>
    <col min="1306" max="1306" width="4.875" style="27" customWidth="1"/>
    <col min="1307" max="1307" width="14" style="27" customWidth="1"/>
    <col min="1308" max="1308" width="10.875" style="27" customWidth="1"/>
    <col min="1309" max="1309" width="7.5" style="27" customWidth="1"/>
    <col min="1310" max="1310" width="7.125" style="27" customWidth="1"/>
    <col min="1311" max="1311" width="9" style="27" customWidth="1"/>
    <col min="1312" max="1312" width="31.75" style="27" customWidth="1"/>
    <col min="1313" max="1314" width="13" style="27" customWidth="1"/>
    <col min="1315" max="1315" width="6.125" style="27" customWidth="1"/>
    <col min="1316" max="1316" width="4.5" style="27" customWidth="1"/>
    <col min="1317" max="1317" width="14" style="27" customWidth="1"/>
    <col min="1318" max="1318" width="5.125" style="27" bestFit="1" customWidth="1"/>
    <col min="1319" max="1319" width="6.5" style="27" customWidth="1"/>
    <col min="1320" max="1320" width="6.375" style="27" customWidth="1"/>
    <col min="1321" max="1321" width="4.125" style="27" customWidth="1"/>
    <col min="1322" max="1322" width="6.375" style="27" customWidth="1"/>
    <col min="1323" max="1323" width="6.875" style="27" customWidth="1"/>
    <col min="1324" max="1325" width="6.375" style="27" customWidth="1"/>
    <col min="1326" max="1329" width="4.625" style="27" customWidth="1"/>
    <col min="1330" max="1330" width="7.5" style="27" customWidth="1"/>
    <col min="1331" max="1331" width="5.625" style="27" customWidth="1"/>
    <col min="1332" max="1332" width="5.875" style="27" customWidth="1"/>
    <col min="1333" max="1333" width="8.75" style="27" customWidth="1"/>
    <col min="1334" max="1335" width="7.625" style="27" customWidth="1"/>
    <col min="1336" max="1336" width="10" style="27" customWidth="1"/>
    <col min="1337" max="1337" width="9.625" style="27" customWidth="1"/>
    <col min="1338" max="1340" width="5.125" style="27" customWidth="1"/>
    <col min="1341" max="1341" width="12.75" style="27" customWidth="1"/>
    <col min="1342" max="1343" width="7.25" style="27" customWidth="1"/>
    <col min="1344" max="1359" width="5.125" style="27" customWidth="1"/>
    <col min="1360" max="1536" width="9" style="27"/>
    <col min="1537" max="1537" width="1.625" style="27" customWidth="1"/>
    <col min="1538" max="1538" width="1.875" style="27" customWidth="1"/>
    <col min="1539" max="1540" width="1.625" style="27" customWidth="1"/>
    <col min="1541" max="1541" width="3.875" style="27" customWidth="1"/>
    <col min="1542" max="1542" width="8.375" style="27" customWidth="1"/>
    <col min="1543" max="1543" width="10.125" style="27" customWidth="1"/>
    <col min="1544" max="1544" width="9.75" style="27" customWidth="1"/>
    <col min="1545" max="1545" width="4.75" style="27" customWidth="1"/>
    <col min="1546" max="1546" width="9" style="27" customWidth="1"/>
    <col min="1547" max="1547" width="11" style="27" customWidth="1"/>
    <col min="1548" max="1548" width="10.25" style="27" customWidth="1"/>
    <col min="1549" max="1549" width="5" style="27" customWidth="1"/>
    <col min="1550" max="1550" width="3.375" style="27" customWidth="1"/>
    <col min="1551" max="1551" width="3.25" style="27" customWidth="1"/>
    <col min="1552" max="1552" width="3.375" style="27" customWidth="1"/>
    <col min="1553" max="1553" width="2.25" style="27" customWidth="1"/>
    <col min="1554" max="1554" width="1.75" style="27" customWidth="1"/>
    <col min="1555" max="1555" width="5.625" style="27" customWidth="1"/>
    <col min="1556" max="1556" width="12" style="27" customWidth="1"/>
    <col min="1557" max="1557" width="2.25" style="27" customWidth="1"/>
    <col min="1558" max="1560" width="9" style="27" customWidth="1"/>
    <col min="1561" max="1561" width="2.625" style="27" customWidth="1"/>
    <col min="1562" max="1562" width="4.875" style="27" customWidth="1"/>
    <col min="1563" max="1563" width="14" style="27" customWidth="1"/>
    <col min="1564" max="1564" width="10.875" style="27" customWidth="1"/>
    <col min="1565" max="1565" width="7.5" style="27" customWidth="1"/>
    <col min="1566" max="1566" width="7.125" style="27" customWidth="1"/>
    <col min="1567" max="1567" width="9" style="27" customWidth="1"/>
    <col min="1568" max="1568" width="31.75" style="27" customWidth="1"/>
    <col min="1569" max="1570" width="13" style="27" customWidth="1"/>
    <col min="1571" max="1571" width="6.125" style="27" customWidth="1"/>
    <col min="1572" max="1572" width="4.5" style="27" customWidth="1"/>
    <col min="1573" max="1573" width="14" style="27" customWidth="1"/>
    <col min="1574" max="1574" width="5.125" style="27" bestFit="1" customWidth="1"/>
    <col min="1575" max="1575" width="6.5" style="27" customWidth="1"/>
    <col min="1576" max="1576" width="6.375" style="27" customWidth="1"/>
    <col min="1577" max="1577" width="4.125" style="27" customWidth="1"/>
    <col min="1578" max="1578" width="6.375" style="27" customWidth="1"/>
    <col min="1579" max="1579" width="6.875" style="27" customWidth="1"/>
    <col min="1580" max="1581" width="6.375" style="27" customWidth="1"/>
    <col min="1582" max="1585" width="4.625" style="27" customWidth="1"/>
    <col min="1586" max="1586" width="7.5" style="27" customWidth="1"/>
    <col min="1587" max="1587" width="5.625" style="27" customWidth="1"/>
    <col min="1588" max="1588" width="5.875" style="27" customWidth="1"/>
    <col min="1589" max="1589" width="8.75" style="27" customWidth="1"/>
    <col min="1590" max="1591" width="7.625" style="27" customWidth="1"/>
    <col min="1592" max="1592" width="10" style="27" customWidth="1"/>
    <col min="1593" max="1593" width="9.625" style="27" customWidth="1"/>
    <col min="1594" max="1596" width="5.125" style="27" customWidth="1"/>
    <col min="1597" max="1597" width="12.75" style="27" customWidth="1"/>
    <col min="1598" max="1599" width="7.25" style="27" customWidth="1"/>
    <col min="1600" max="1615" width="5.125" style="27" customWidth="1"/>
    <col min="1616" max="1792" width="9" style="27"/>
    <col min="1793" max="1793" width="1.625" style="27" customWidth="1"/>
    <col min="1794" max="1794" width="1.875" style="27" customWidth="1"/>
    <col min="1795" max="1796" width="1.625" style="27" customWidth="1"/>
    <col min="1797" max="1797" width="3.875" style="27" customWidth="1"/>
    <col min="1798" max="1798" width="8.375" style="27" customWidth="1"/>
    <col min="1799" max="1799" width="10.125" style="27" customWidth="1"/>
    <col min="1800" max="1800" width="9.75" style="27" customWidth="1"/>
    <col min="1801" max="1801" width="4.75" style="27" customWidth="1"/>
    <col min="1802" max="1802" width="9" style="27" customWidth="1"/>
    <col min="1803" max="1803" width="11" style="27" customWidth="1"/>
    <col min="1804" max="1804" width="10.25" style="27" customWidth="1"/>
    <col min="1805" max="1805" width="5" style="27" customWidth="1"/>
    <col min="1806" max="1806" width="3.375" style="27" customWidth="1"/>
    <col min="1807" max="1807" width="3.25" style="27" customWidth="1"/>
    <col min="1808" max="1808" width="3.375" style="27" customWidth="1"/>
    <col min="1809" max="1809" width="2.25" style="27" customWidth="1"/>
    <col min="1810" max="1810" width="1.75" style="27" customWidth="1"/>
    <col min="1811" max="1811" width="5.625" style="27" customWidth="1"/>
    <col min="1812" max="1812" width="12" style="27" customWidth="1"/>
    <col min="1813" max="1813" width="2.25" style="27" customWidth="1"/>
    <col min="1814" max="1816" width="9" style="27" customWidth="1"/>
    <col min="1817" max="1817" width="2.625" style="27" customWidth="1"/>
    <col min="1818" max="1818" width="4.875" style="27" customWidth="1"/>
    <col min="1819" max="1819" width="14" style="27" customWidth="1"/>
    <col min="1820" max="1820" width="10.875" style="27" customWidth="1"/>
    <col min="1821" max="1821" width="7.5" style="27" customWidth="1"/>
    <col min="1822" max="1822" width="7.125" style="27" customWidth="1"/>
    <col min="1823" max="1823" width="9" style="27" customWidth="1"/>
    <col min="1824" max="1824" width="31.75" style="27" customWidth="1"/>
    <col min="1825" max="1826" width="13" style="27" customWidth="1"/>
    <col min="1827" max="1827" width="6.125" style="27" customWidth="1"/>
    <col min="1828" max="1828" width="4.5" style="27" customWidth="1"/>
    <col min="1829" max="1829" width="14" style="27" customWidth="1"/>
    <col min="1830" max="1830" width="5.125" style="27" bestFit="1" customWidth="1"/>
    <col min="1831" max="1831" width="6.5" style="27" customWidth="1"/>
    <col min="1832" max="1832" width="6.375" style="27" customWidth="1"/>
    <col min="1833" max="1833" width="4.125" style="27" customWidth="1"/>
    <col min="1834" max="1834" width="6.375" style="27" customWidth="1"/>
    <col min="1835" max="1835" width="6.875" style="27" customWidth="1"/>
    <col min="1836" max="1837" width="6.375" style="27" customWidth="1"/>
    <col min="1838" max="1841" width="4.625" style="27" customWidth="1"/>
    <col min="1842" max="1842" width="7.5" style="27" customWidth="1"/>
    <col min="1843" max="1843" width="5.625" style="27" customWidth="1"/>
    <col min="1844" max="1844" width="5.875" style="27" customWidth="1"/>
    <col min="1845" max="1845" width="8.75" style="27" customWidth="1"/>
    <col min="1846" max="1847" width="7.625" style="27" customWidth="1"/>
    <col min="1848" max="1848" width="10" style="27" customWidth="1"/>
    <col min="1849" max="1849" width="9.625" style="27" customWidth="1"/>
    <col min="1850" max="1852" width="5.125" style="27" customWidth="1"/>
    <col min="1853" max="1853" width="12.75" style="27" customWidth="1"/>
    <col min="1854" max="1855" width="7.25" style="27" customWidth="1"/>
    <col min="1856" max="1871" width="5.125" style="27" customWidth="1"/>
    <col min="1872" max="2048" width="9" style="27"/>
    <col min="2049" max="2049" width="1.625" style="27" customWidth="1"/>
    <col min="2050" max="2050" width="1.875" style="27" customWidth="1"/>
    <col min="2051" max="2052" width="1.625" style="27" customWidth="1"/>
    <col min="2053" max="2053" width="3.875" style="27" customWidth="1"/>
    <col min="2054" max="2054" width="8.375" style="27" customWidth="1"/>
    <col min="2055" max="2055" width="10.125" style="27" customWidth="1"/>
    <col min="2056" max="2056" width="9.75" style="27" customWidth="1"/>
    <col min="2057" max="2057" width="4.75" style="27" customWidth="1"/>
    <col min="2058" max="2058" width="9" style="27" customWidth="1"/>
    <col min="2059" max="2059" width="11" style="27" customWidth="1"/>
    <col min="2060" max="2060" width="10.25" style="27" customWidth="1"/>
    <col min="2061" max="2061" width="5" style="27" customWidth="1"/>
    <col min="2062" max="2062" width="3.375" style="27" customWidth="1"/>
    <col min="2063" max="2063" width="3.25" style="27" customWidth="1"/>
    <col min="2064" max="2064" width="3.375" style="27" customWidth="1"/>
    <col min="2065" max="2065" width="2.25" style="27" customWidth="1"/>
    <col min="2066" max="2066" width="1.75" style="27" customWidth="1"/>
    <col min="2067" max="2067" width="5.625" style="27" customWidth="1"/>
    <col min="2068" max="2068" width="12" style="27" customWidth="1"/>
    <col min="2069" max="2069" width="2.25" style="27" customWidth="1"/>
    <col min="2070" max="2072" width="9" style="27" customWidth="1"/>
    <col min="2073" max="2073" width="2.625" style="27" customWidth="1"/>
    <col min="2074" max="2074" width="4.875" style="27" customWidth="1"/>
    <col min="2075" max="2075" width="14" style="27" customWidth="1"/>
    <col min="2076" max="2076" width="10.875" style="27" customWidth="1"/>
    <col min="2077" max="2077" width="7.5" style="27" customWidth="1"/>
    <col min="2078" max="2078" width="7.125" style="27" customWidth="1"/>
    <col min="2079" max="2079" width="9" style="27" customWidth="1"/>
    <col min="2080" max="2080" width="31.75" style="27" customWidth="1"/>
    <col min="2081" max="2082" width="13" style="27" customWidth="1"/>
    <col min="2083" max="2083" width="6.125" style="27" customWidth="1"/>
    <col min="2084" max="2084" width="4.5" style="27" customWidth="1"/>
    <col min="2085" max="2085" width="14" style="27" customWidth="1"/>
    <col min="2086" max="2086" width="5.125" style="27" bestFit="1" customWidth="1"/>
    <col min="2087" max="2087" width="6.5" style="27" customWidth="1"/>
    <col min="2088" max="2088" width="6.375" style="27" customWidth="1"/>
    <col min="2089" max="2089" width="4.125" style="27" customWidth="1"/>
    <col min="2090" max="2090" width="6.375" style="27" customWidth="1"/>
    <col min="2091" max="2091" width="6.875" style="27" customWidth="1"/>
    <col min="2092" max="2093" width="6.375" style="27" customWidth="1"/>
    <col min="2094" max="2097" width="4.625" style="27" customWidth="1"/>
    <col min="2098" max="2098" width="7.5" style="27" customWidth="1"/>
    <col min="2099" max="2099" width="5.625" style="27" customWidth="1"/>
    <col min="2100" max="2100" width="5.875" style="27" customWidth="1"/>
    <col min="2101" max="2101" width="8.75" style="27" customWidth="1"/>
    <col min="2102" max="2103" width="7.625" style="27" customWidth="1"/>
    <col min="2104" max="2104" width="10" style="27" customWidth="1"/>
    <col min="2105" max="2105" width="9.625" style="27" customWidth="1"/>
    <col min="2106" max="2108" width="5.125" style="27" customWidth="1"/>
    <col min="2109" max="2109" width="12.75" style="27" customWidth="1"/>
    <col min="2110" max="2111" width="7.25" style="27" customWidth="1"/>
    <col min="2112" max="2127" width="5.125" style="27" customWidth="1"/>
    <col min="2128" max="2304" width="9" style="27"/>
    <col min="2305" max="2305" width="1.625" style="27" customWidth="1"/>
    <col min="2306" max="2306" width="1.875" style="27" customWidth="1"/>
    <col min="2307" max="2308" width="1.625" style="27" customWidth="1"/>
    <col min="2309" max="2309" width="3.875" style="27" customWidth="1"/>
    <col min="2310" max="2310" width="8.375" style="27" customWidth="1"/>
    <col min="2311" max="2311" width="10.125" style="27" customWidth="1"/>
    <col min="2312" max="2312" width="9.75" style="27" customWidth="1"/>
    <col min="2313" max="2313" width="4.75" style="27" customWidth="1"/>
    <col min="2314" max="2314" width="9" style="27" customWidth="1"/>
    <col min="2315" max="2315" width="11" style="27" customWidth="1"/>
    <col min="2316" max="2316" width="10.25" style="27" customWidth="1"/>
    <col min="2317" max="2317" width="5" style="27" customWidth="1"/>
    <col min="2318" max="2318" width="3.375" style="27" customWidth="1"/>
    <col min="2319" max="2319" width="3.25" style="27" customWidth="1"/>
    <col min="2320" max="2320" width="3.375" style="27" customWidth="1"/>
    <col min="2321" max="2321" width="2.25" style="27" customWidth="1"/>
    <col min="2322" max="2322" width="1.75" style="27" customWidth="1"/>
    <col min="2323" max="2323" width="5.625" style="27" customWidth="1"/>
    <col min="2324" max="2324" width="12" style="27" customWidth="1"/>
    <col min="2325" max="2325" width="2.25" style="27" customWidth="1"/>
    <col min="2326" max="2328" width="9" style="27" customWidth="1"/>
    <col min="2329" max="2329" width="2.625" style="27" customWidth="1"/>
    <col min="2330" max="2330" width="4.875" style="27" customWidth="1"/>
    <col min="2331" max="2331" width="14" style="27" customWidth="1"/>
    <col min="2332" max="2332" width="10.875" style="27" customWidth="1"/>
    <col min="2333" max="2333" width="7.5" style="27" customWidth="1"/>
    <col min="2334" max="2334" width="7.125" style="27" customWidth="1"/>
    <col min="2335" max="2335" width="9" style="27" customWidth="1"/>
    <col min="2336" max="2336" width="31.75" style="27" customWidth="1"/>
    <col min="2337" max="2338" width="13" style="27" customWidth="1"/>
    <col min="2339" max="2339" width="6.125" style="27" customWidth="1"/>
    <col min="2340" max="2340" width="4.5" style="27" customWidth="1"/>
    <col min="2341" max="2341" width="14" style="27" customWidth="1"/>
    <col min="2342" max="2342" width="5.125" style="27" bestFit="1" customWidth="1"/>
    <col min="2343" max="2343" width="6.5" style="27" customWidth="1"/>
    <col min="2344" max="2344" width="6.375" style="27" customWidth="1"/>
    <col min="2345" max="2345" width="4.125" style="27" customWidth="1"/>
    <col min="2346" max="2346" width="6.375" style="27" customWidth="1"/>
    <col min="2347" max="2347" width="6.875" style="27" customWidth="1"/>
    <col min="2348" max="2349" width="6.375" style="27" customWidth="1"/>
    <col min="2350" max="2353" width="4.625" style="27" customWidth="1"/>
    <col min="2354" max="2354" width="7.5" style="27" customWidth="1"/>
    <col min="2355" max="2355" width="5.625" style="27" customWidth="1"/>
    <col min="2356" max="2356" width="5.875" style="27" customWidth="1"/>
    <col min="2357" max="2357" width="8.75" style="27" customWidth="1"/>
    <col min="2358" max="2359" width="7.625" style="27" customWidth="1"/>
    <col min="2360" max="2360" width="10" style="27" customWidth="1"/>
    <col min="2361" max="2361" width="9.625" style="27" customWidth="1"/>
    <col min="2362" max="2364" width="5.125" style="27" customWidth="1"/>
    <col min="2365" max="2365" width="12.75" style="27" customWidth="1"/>
    <col min="2366" max="2367" width="7.25" style="27" customWidth="1"/>
    <col min="2368" max="2383" width="5.125" style="27" customWidth="1"/>
    <col min="2384" max="2560" width="9" style="27"/>
    <col min="2561" max="2561" width="1.625" style="27" customWidth="1"/>
    <col min="2562" max="2562" width="1.875" style="27" customWidth="1"/>
    <col min="2563" max="2564" width="1.625" style="27" customWidth="1"/>
    <col min="2565" max="2565" width="3.875" style="27" customWidth="1"/>
    <col min="2566" max="2566" width="8.375" style="27" customWidth="1"/>
    <col min="2567" max="2567" width="10.125" style="27" customWidth="1"/>
    <col min="2568" max="2568" width="9.75" style="27" customWidth="1"/>
    <col min="2569" max="2569" width="4.75" style="27" customWidth="1"/>
    <col min="2570" max="2570" width="9" style="27" customWidth="1"/>
    <col min="2571" max="2571" width="11" style="27" customWidth="1"/>
    <col min="2572" max="2572" width="10.25" style="27" customWidth="1"/>
    <col min="2573" max="2573" width="5" style="27" customWidth="1"/>
    <col min="2574" max="2574" width="3.375" style="27" customWidth="1"/>
    <col min="2575" max="2575" width="3.25" style="27" customWidth="1"/>
    <col min="2576" max="2576" width="3.375" style="27" customWidth="1"/>
    <col min="2577" max="2577" width="2.25" style="27" customWidth="1"/>
    <col min="2578" max="2578" width="1.75" style="27" customWidth="1"/>
    <col min="2579" max="2579" width="5.625" style="27" customWidth="1"/>
    <col min="2580" max="2580" width="12" style="27" customWidth="1"/>
    <col min="2581" max="2581" width="2.25" style="27" customWidth="1"/>
    <col min="2582" max="2584" width="9" style="27" customWidth="1"/>
    <col min="2585" max="2585" width="2.625" style="27" customWidth="1"/>
    <col min="2586" max="2586" width="4.875" style="27" customWidth="1"/>
    <col min="2587" max="2587" width="14" style="27" customWidth="1"/>
    <col min="2588" max="2588" width="10.875" style="27" customWidth="1"/>
    <col min="2589" max="2589" width="7.5" style="27" customWidth="1"/>
    <col min="2590" max="2590" width="7.125" style="27" customWidth="1"/>
    <col min="2591" max="2591" width="9" style="27" customWidth="1"/>
    <col min="2592" max="2592" width="31.75" style="27" customWidth="1"/>
    <col min="2593" max="2594" width="13" style="27" customWidth="1"/>
    <col min="2595" max="2595" width="6.125" style="27" customWidth="1"/>
    <col min="2596" max="2596" width="4.5" style="27" customWidth="1"/>
    <col min="2597" max="2597" width="14" style="27" customWidth="1"/>
    <col min="2598" max="2598" width="5.125" style="27" bestFit="1" customWidth="1"/>
    <col min="2599" max="2599" width="6.5" style="27" customWidth="1"/>
    <col min="2600" max="2600" width="6.375" style="27" customWidth="1"/>
    <col min="2601" max="2601" width="4.125" style="27" customWidth="1"/>
    <col min="2602" max="2602" width="6.375" style="27" customWidth="1"/>
    <col min="2603" max="2603" width="6.875" style="27" customWidth="1"/>
    <col min="2604" max="2605" width="6.375" style="27" customWidth="1"/>
    <col min="2606" max="2609" width="4.625" style="27" customWidth="1"/>
    <col min="2610" max="2610" width="7.5" style="27" customWidth="1"/>
    <col min="2611" max="2611" width="5.625" style="27" customWidth="1"/>
    <col min="2612" max="2612" width="5.875" style="27" customWidth="1"/>
    <col min="2613" max="2613" width="8.75" style="27" customWidth="1"/>
    <col min="2614" max="2615" width="7.625" style="27" customWidth="1"/>
    <col min="2616" max="2616" width="10" style="27" customWidth="1"/>
    <col min="2617" max="2617" width="9.625" style="27" customWidth="1"/>
    <col min="2618" max="2620" width="5.125" style="27" customWidth="1"/>
    <col min="2621" max="2621" width="12.75" style="27" customWidth="1"/>
    <col min="2622" max="2623" width="7.25" style="27" customWidth="1"/>
    <col min="2624" max="2639" width="5.125" style="27" customWidth="1"/>
    <col min="2640" max="2816" width="9" style="27"/>
    <col min="2817" max="2817" width="1.625" style="27" customWidth="1"/>
    <col min="2818" max="2818" width="1.875" style="27" customWidth="1"/>
    <col min="2819" max="2820" width="1.625" style="27" customWidth="1"/>
    <col min="2821" max="2821" width="3.875" style="27" customWidth="1"/>
    <col min="2822" max="2822" width="8.375" style="27" customWidth="1"/>
    <col min="2823" max="2823" width="10.125" style="27" customWidth="1"/>
    <col min="2824" max="2824" width="9.75" style="27" customWidth="1"/>
    <col min="2825" max="2825" width="4.75" style="27" customWidth="1"/>
    <col min="2826" max="2826" width="9" style="27" customWidth="1"/>
    <col min="2827" max="2827" width="11" style="27" customWidth="1"/>
    <col min="2828" max="2828" width="10.25" style="27" customWidth="1"/>
    <col min="2829" max="2829" width="5" style="27" customWidth="1"/>
    <col min="2830" max="2830" width="3.375" style="27" customWidth="1"/>
    <col min="2831" max="2831" width="3.25" style="27" customWidth="1"/>
    <col min="2832" max="2832" width="3.375" style="27" customWidth="1"/>
    <col min="2833" max="2833" width="2.25" style="27" customWidth="1"/>
    <col min="2834" max="2834" width="1.75" style="27" customWidth="1"/>
    <col min="2835" max="2835" width="5.625" style="27" customWidth="1"/>
    <col min="2836" max="2836" width="12" style="27" customWidth="1"/>
    <col min="2837" max="2837" width="2.25" style="27" customWidth="1"/>
    <col min="2838" max="2840" width="9" style="27" customWidth="1"/>
    <col min="2841" max="2841" width="2.625" style="27" customWidth="1"/>
    <col min="2842" max="2842" width="4.875" style="27" customWidth="1"/>
    <col min="2843" max="2843" width="14" style="27" customWidth="1"/>
    <col min="2844" max="2844" width="10.875" style="27" customWidth="1"/>
    <col min="2845" max="2845" width="7.5" style="27" customWidth="1"/>
    <col min="2846" max="2846" width="7.125" style="27" customWidth="1"/>
    <col min="2847" max="2847" width="9" style="27" customWidth="1"/>
    <col min="2848" max="2848" width="31.75" style="27" customWidth="1"/>
    <col min="2849" max="2850" width="13" style="27" customWidth="1"/>
    <col min="2851" max="2851" width="6.125" style="27" customWidth="1"/>
    <col min="2852" max="2852" width="4.5" style="27" customWidth="1"/>
    <col min="2853" max="2853" width="14" style="27" customWidth="1"/>
    <col min="2854" max="2854" width="5.125" style="27" bestFit="1" customWidth="1"/>
    <col min="2855" max="2855" width="6.5" style="27" customWidth="1"/>
    <col min="2856" max="2856" width="6.375" style="27" customWidth="1"/>
    <col min="2857" max="2857" width="4.125" style="27" customWidth="1"/>
    <col min="2858" max="2858" width="6.375" style="27" customWidth="1"/>
    <col min="2859" max="2859" width="6.875" style="27" customWidth="1"/>
    <col min="2860" max="2861" width="6.375" style="27" customWidth="1"/>
    <col min="2862" max="2865" width="4.625" style="27" customWidth="1"/>
    <col min="2866" max="2866" width="7.5" style="27" customWidth="1"/>
    <col min="2867" max="2867" width="5.625" style="27" customWidth="1"/>
    <col min="2868" max="2868" width="5.875" style="27" customWidth="1"/>
    <col min="2869" max="2869" width="8.75" style="27" customWidth="1"/>
    <col min="2870" max="2871" width="7.625" style="27" customWidth="1"/>
    <col min="2872" max="2872" width="10" style="27" customWidth="1"/>
    <col min="2873" max="2873" width="9.625" style="27" customWidth="1"/>
    <col min="2874" max="2876" width="5.125" style="27" customWidth="1"/>
    <col min="2877" max="2877" width="12.75" style="27" customWidth="1"/>
    <col min="2878" max="2879" width="7.25" style="27" customWidth="1"/>
    <col min="2880" max="2895" width="5.125" style="27" customWidth="1"/>
    <col min="2896" max="3072" width="9" style="27"/>
    <col min="3073" max="3073" width="1.625" style="27" customWidth="1"/>
    <col min="3074" max="3074" width="1.875" style="27" customWidth="1"/>
    <col min="3075" max="3076" width="1.625" style="27" customWidth="1"/>
    <col min="3077" max="3077" width="3.875" style="27" customWidth="1"/>
    <col min="3078" max="3078" width="8.375" style="27" customWidth="1"/>
    <col min="3079" max="3079" width="10.125" style="27" customWidth="1"/>
    <col min="3080" max="3080" width="9.75" style="27" customWidth="1"/>
    <col min="3081" max="3081" width="4.75" style="27" customWidth="1"/>
    <col min="3082" max="3082" width="9" style="27" customWidth="1"/>
    <col min="3083" max="3083" width="11" style="27" customWidth="1"/>
    <col min="3084" max="3084" width="10.25" style="27" customWidth="1"/>
    <col min="3085" max="3085" width="5" style="27" customWidth="1"/>
    <col min="3086" max="3086" width="3.375" style="27" customWidth="1"/>
    <col min="3087" max="3087" width="3.25" style="27" customWidth="1"/>
    <col min="3088" max="3088" width="3.375" style="27" customWidth="1"/>
    <col min="3089" max="3089" width="2.25" style="27" customWidth="1"/>
    <col min="3090" max="3090" width="1.75" style="27" customWidth="1"/>
    <col min="3091" max="3091" width="5.625" style="27" customWidth="1"/>
    <col min="3092" max="3092" width="12" style="27" customWidth="1"/>
    <col min="3093" max="3093" width="2.25" style="27" customWidth="1"/>
    <col min="3094" max="3096" width="9" style="27" customWidth="1"/>
    <col min="3097" max="3097" width="2.625" style="27" customWidth="1"/>
    <col min="3098" max="3098" width="4.875" style="27" customWidth="1"/>
    <col min="3099" max="3099" width="14" style="27" customWidth="1"/>
    <col min="3100" max="3100" width="10.875" style="27" customWidth="1"/>
    <col min="3101" max="3101" width="7.5" style="27" customWidth="1"/>
    <col min="3102" max="3102" width="7.125" style="27" customWidth="1"/>
    <col min="3103" max="3103" width="9" style="27" customWidth="1"/>
    <col min="3104" max="3104" width="31.75" style="27" customWidth="1"/>
    <col min="3105" max="3106" width="13" style="27" customWidth="1"/>
    <col min="3107" max="3107" width="6.125" style="27" customWidth="1"/>
    <col min="3108" max="3108" width="4.5" style="27" customWidth="1"/>
    <col min="3109" max="3109" width="14" style="27" customWidth="1"/>
    <col min="3110" max="3110" width="5.125" style="27" bestFit="1" customWidth="1"/>
    <col min="3111" max="3111" width="6.5" style="27" customWidth="1"/>
    <col min="3112" max="3112" width="6.375" style="27" customWidth="1"/>
    <col min="3113" max="3113" width="4.125" style="27" customWidth="1"/>
    <col min="3114" max="3114" width="6.375" style="27" customWidth="1"/>
    <col min="3115" max="3115" width="6.875" style="27" customWidth="1"/>
    <col min="3116" max="3117" width="6.375" style="27" customWidth="1"/>
    <col min="3118" max="3121" width="4.625" style="27" customWidth="1"/>
    <col min="3122" max="3122" width="7.5" style="27" customWidth="1"/>
    <col min="3123" max="3123" width="5.625" style="27" customWidth="1"/>
    <col min="3124" max="3124" width="5.875" style="27" customWidth="1"/>
    <col min="3125" max="3125" width="8.75" style="27" customWidth="1"/>
    <col min="3126" max="3127" width="7.625" style="27" customWidth="1"/>
    <col min="3128" max="3128" width="10" style="27" customWidth="1"/>
    <col min="3129" max="3129" width="9.625" style="27" customWidth="1"/>
    <col min="3130" max="3132" width="5.125" style="27" customWidth="1"/>
    <col min="3133" max="3133" width="12.75" style="27" customWidth="1"/>
    <col min="3134" max="3135" width="7.25" style="27" customWidth="1"/>
    <col min="3136" max="3151" width="5.125" style="27" customWidth="1"/>
    <col min="3152" max="3328" width="9" style="27"/>
    <col min="3329" max="3329" width="1.625" style="27" customWidth="1"/>
    <col min="3330" max="3330" width="1.875" style="27" customWidth="1"/>
    <col min="3331" max="3332" width="1.625" style="27" customWidth="1"/>
    <col min="3333" max="3333" width="3.875" style="27" customWidth="1"/>
    <col min="3334" max="3334" width="8.375" style="27" customWidth="1"/>
    <col min="3335" max="3335" width="10.125" style="27" customWidth="1"/>
    <col min="3336" max="3336" width="9.75" style="27" customWidth="1"/>
    <col min="3337" max="3337" width="4.75" style="27" customWidth="1"/>
    <col min="3338" max="3338" width="9" style="27" customWidth="1"/>
    <col min="3339" max="3339" width="11" style="27" customWidth="1"/>
    <col min="3340" max="3340" width="10.25" style="27" customWidth="1"/>
    <col min="3341" max="3341" width="5" style="27" customWidth="1"/>
    <col min="3342" max="3342" width="3.375" style="27" customWidth="1"/>
    <col min="3343" max="3343" width="3.25" style="27" customWidth="1"/>
    <col min="3344" max="3344" width="3.375" style="27" customWidth="1"/>
    <col min="3345" max="3345" width="2.25" style="27" customWidth="1"/>
    <col min="3346" max="3346" width="1.75" style="27" customWidth="1"/>
    <col min="3347" max="3347" width="5.625" style="27" customWidth="1"/>
    <col min="3348" max="3348" width="12" style="27" customWidth="1"/>
    <col min="3349" max="3349" width="2.25" style="27" customWidth="1"/>
    <col min="3350" max="3352" width="9" style="27" customWidth="1"/>
    <col min="3353" max="3353" width="2.625" style="27" customWidth="1"/>
    <col min="3354" max="3354" width="4.875" style="27" customWidth="1"/>
    <col min="3355" max="3355" width="14" style="27" customWidth="1"/>
    <col min="3356" max="3356" width="10.875" style="27" customWidth="1"/>
    <col min="3357" max="3357" width="7.5" style="27" customWidth="1"/>
    <col min="3358" max="3358" width="7.125" style="27" customWidth="1"/>
    <col min="3359" max="3359" width="9" style="27" customWidth="1"/>
    <col min="3360" max="3360" width="31.75" style="27" customWidth="1"/>
    <col min="3361" max="3362" width="13" style="27" customWidth="1"/>
    <col min="3363" max="3363" width="6.125" style="27" customWidth="1"/>
    <col min="3364" max="3364" width="4.5" style="27" customWidth="1"/>
    <col min="3365" max="3365" width="14" style="27" customWidth="1"/>
    <col min="3366" max="3366" width="5.125" style="27" bestFit="1" customWidth="1"/>
    <col min="3367" max="3367" width="6.5" style="27" customWidth="1"/>
    <col min="3368" max="3368" width="6.375" style="27" customWidth="1"/>
    <col min="3369" max="3369" width="4.125" style="27" customWidth="1"/>
    <col min="3370" max="3370" width="6.375" style="27" customWidth="1"/>
    <col min="3371" max="3371" width="6.875" style="27" customWidth="1"/>
    <col min="3372" max="3373" width="6.375" style="27" customWidth="1"/>
    <col min="3374" max="3377" width="4.625" style="27" customWidth="1"/>
    <col min="3378" max="3378" width="7.5" style="27" customWidth="1"/>
    <col min="3379" max="3379" width="5.625" style="27" customWidth="1"/>
    <col min="3380" max="3380" width="5.875" style="27" customWidth="1"/>
    <col min="3381" max="3381" width="8.75" style="27" customWidth="1"/>
    <col min="3382" max="3383" width="7.625" style="27" customWidth="1"/>
    <col min="3384" max="3384" width="10" style="27" customWidth="1"/>
    <col min="3385" max="3385" width="9.625" style="27" customWidth="1"/>
    <col min="3386" max="3388" width="5.125" style="27" customWidth="1"/>
    <col min="3389" max="3389" width="12.75" style="27" customWidth="1"/>
    <col min="3390" max="3391" width="7.25" style="27" customWidth="1"/>
    <col min="3392" max="3407" width="5.125" style="27" customWidth="1"/>
    <col min="3408" max="3584" width="9" style="27"/>
    <col min="3585" max="3585" width="1.625" style="27" customWidth="1"/>
    <col min="3586" max="3586" width="1.875" style="27" customWidth="1"/>
    <col min="3587" max="3588" width="1.625" style="27" customWidth="1"/>
    <col min="3589" max="3589" width="3.875" style="27" customWidth="1"/>
    <col min="3590" max="3590" width="8.375" style="27" customWidth="1"/>
    <col min="3591" max="3591" width="10.125" style="27" customWidth="1"/>
    <col min="3592" max="3592" width="9.75" style="27" customWidth="1"/>
    <col min="3593" max="3593" width="4.75" style="27" customWidth="1"/>
    <col min="3594" max="3594" width="9" style="27" customWidth="1"/>
    <col min="3595" max="3595" width="11" style="27" customWidth="1"/>
    <col min="3596" max="3596" width="10.25" style="27" customWidth="1"/>
    <col min="3597" max="3597" width="5" style="27" customWidth="1"/>
    <col min="3598" max="3598" width="3.375" style="27" customWidth="1"/>
    <col min="3599" max="3599" width="3.25" style="27" customWidth="1"/>
    <col min="3600" max="3600" width="3.375" style="27" customWidth="1"/>
    <col min="3601" max="3601" width="2.25" style="27" customWidth="1"/>
    <col min="3602" max="3602" width="1.75" style="27" customWidth="1"/>
    <col min="3603" max="3603" width="5.625" style="27" customWidth="1"/>
    <col min="3604" max="3604" width="12" style="27" customWidth="1"/>
    <col min="3605" max="3605" width="2.25" style="27" customWidth="1"/>
    <col min="3606" max="3608" width="9" style="27" customWidth="1"/>
    <col min="3609" max="3609" width="2.625" style="27" customWidth="1"/>
    <col min="3610" max="3610" width="4.875" style="27" customWidth="1"/>
    <col min="3611" max="3611" width="14" style="27" customWidth="1"/>
    <col min="3612" max="3612" width="10.875" style="27" customWidth="1"/>
    <col min="3613" max="3613" width="7.5" style="27" customWidth="1"/>
    <col min="3614" max="3614" width="7.125" style="27" customWidth="1"/>
    <col min="3615" max="3615" width="9" style="27" customWidth="1"/>
    <col min="3616" max="3616" width="31.75" style="27" customWidth="1"/>
    <col min="3617" max="3618" width="13" style="27" customWidth="1"/>
    <col min="3619" max="3619" width="6.125" style="27" customWidth="1"/>
    <col min="3620" max="3620" width="4.5" style="27" customWidth="1"/>
    <col min="3621" max="3621" width="14" style="27" customWidth="1"/>
    <col min="3622" max="3622" width="5.125" style="27" bestFit="1" customWidth="1"/>
    <col min="3623" max="3623" width="6.5" style="27" customWidth="1"/>
    <col min="3624" max="3624" width="6.375" style="27" customWidth="1"/>
    <col min="3625" max="3625" width="4.125" style="27" customWidth="1"/>
    <col min="3626" max="3626" width="6.375" style="27" customWidth="1"/>
    <col min="3627" max="3627" width="6.875" style="27" customWidth="1"/>
    <col min="3628" max="3629" width="6.375" style="27" customWidth="1"/>
    <col min="3630" max="3633" width="4.625" style="27" customWidth="1"/>
    <col min="3634" max="3634" width="7.5" style="27" customWidth="1"/>
    <col min="3635" max="3635" width="5.625" style="27" customWidth="1"/>
    <col min="3636" max="3636" width="5.875" style="27" customWidth="1"/>
    <col min="3637" max="3637" width="8.75" style="27" customWidth="1"/>
    <col min="3638" max="3639" width="7.625" style="27" customWidth="1"/>
    <col min="3640" max="3640" width="10" style="27" customWidth="1"/>
    <col min="3641" max="3641" width="9.625" style="27" customWidth="1"/>
    <col min="3642" max="3644" width="5.125" style="27" customWidth="1"/>
    <col min="3645" max="3645" width="12.75" style="27" customWidth="1"/>
    <col min="3646" max="3647" width="7.25" style="27" customWidth="1"/>
    <col min="3648" max="3663" width="5.125" style="27" customWidth="1"/>
    <col min="3664" max="3840" width="9" style="27"/>
    <col min="3841" max="3841" width="1.625" style="27" customWidth="1"/>
    <col min="3842" max="3842" width="1.875" style="27" customWidth="1"/>
    <col min="3843" max="3844" width="1.625" style="27" customWidth="1"/>
    <col min="3845" max="3845" width="3.875" style="27" customWidth="1"/>
    <col min="3846" max="3846" width="8.375" style="27" customWidth="1"/>
    <col min="3847" max="3847" width="10.125" style="27" customWidth="1"/>
    <col min="3848" max="3848" width="9.75" style="27" customWidth="1"/>
    <col min="3849" max="3849" width="4.75" style="27" customWidth="1"/>
    <col min="3850" max="3850" width="9" style="27" customWidth="1"/>
    <col min="3851" max="3851" width="11" style="27" customWidth="1"/>
    <col min="3852" max="3852" width="10.25" style="27" customWidth="1"/>
    <col min="3853" max="3853" width="5" style="27" customWidth="1"/>
    <col min="3854" max="3854" width="3.375" style="27" customWidth="1"/>
    <col min="3855" max="3855" width="3.25" style="27" customWidth="1"/>
    <col min="3856" max="3856" width="3.375" style="27" customWidth="1"/>
    <col min="3857" max="3857" width="2.25" style="27" customWidth="1"/>
    <col min="3858" max="3858" width="1.75" style="27" customWidth="1"/>
    <col min="3859" max="3859" width="5.625" style="27" customWidth="1"/>
    <col min="3860" max="3860" width="12" style="27" customWidth="1"/>
    <col min="3861" max="3861" width="2.25" style="27" customWidth="1"/>
    <col min="3862" max="3864" width="9" style="27" customWidth="1"/>
    <col min="3865" max="3865" width="2.625" style="27" customWidth="1"/>
    <col min="3866" max="3866" width="4.875" style="27" customWidth="1"/>
    <col min="3867" max="3867" width="14" style="27" customWidth="1"/>
    <col min="3868" max="3868" width="10.875" style="27" customWidth="1"/>
    <col min="3869" max="3869" width="7.5" style="27" customWidth="1"/>
    <col min="3870" max="3870" width="7.125" style="27" customWidth="1"/>
    <col min="3871" max="3871" width="9" style="27" customWidth="1"/>
    <col min="3872" max="3872" width="31.75" style="27" customWidth="1"/>
    <col min="3873" max="3874" width="13" style="27" customWidth="1"/>
    <col min="3875" max="3875" width="6.125" style="27" customWidth="1"/>
    <col min="3876" max="3876" width="4.5" style="27" customWidth="1"/>
    <col min="3877" max="3877" width="14" style="27" customWidth="1"/>
    <col min="3878" max="3878" width="5.125" style="27" bestFit="1" customWidth="1"/>
    <col min="3879" max="3879" width="6.5" style="27" customWidth="1"/>
    <col min="3880" max="3880" width="6.375" style="27" customWidth="1"/>
    <col min="3881" max="3881" width="4.125" style="27" customWidth="1"/>
    <col min="3882" max="3882" width="6.375" style="27" customWidth="1"/>
    <col min="3883" max="3883" width="6.875" style="27" customWidth="1"/>
    <col min="3884" max="3885" width="6.375" style="27" customWidth="1"/>
    <col min="3886" max="3889" width="4.625" style="27" customWidth="1"/>
    <col min="3890" max="3890" width="7.5" style="27" customWidth="1"/>
    <col min="3891" max="3891" width="5.625" style="27" customWidth="1"/>
    <col min="3892" max="3892" width="5.875" style="27" customWidth="1"/>
    <col min="3893" max="3893" width="8.75" style="27" customWidth="1"/>
    <col min="3894" max="3895" width="7.625" style="27" customWidth="1"/>
    <col min="3896" max="3896" width="10" style="27" customWidth="1"/>
    <col min="3897" max="3897" width="9.625" style="27" customWidth="1"/>
    <col min="3898" max="3900" width="5.125" style="27" customWidth="1"/>
    <col min="3901" max="3901" width="12.75" style="27" customWidth="1"/>
    <col min="3902" max="3903" width="7.25" style="27" customWidth="1"/>
    <col min="3904" max="3919" width="5.125" style="27" customWidth="1"/>
    <col min="3920" max="4096" width="9" style="27"/>
    <col min="4097" max="4097" width="1.625" style="27" customWidth="1"/>
    <col min="4098" max="4098" width="1.875" style="27" customWidth="1"/>
    <col min="4099" max="4100" width="1.625" style="27" customWidth="1"/>
    <col min="4101" max="4101" width="3.875" style="27" customWidth="1"/>
    <col min="4102" max="4102" width="8.375" style="27" customWidth="1"/>
    <col min="4103" max="4103" width="10.125" style="27" customWidth="1"/>
    <col min="4104" max="4104" width="9.75" style="27" customWidth="1"/>
    <col min="4105" max="4105" width="4.75" style="27" customWidth="1"/>
    <col min="4106" max="4106" width="9" style="27" customWidth="1"/>
    <col min="4107" max="4107" width="11" style="27" customWidth="1"/>
    <col min="4108" max="4108" width="10.25" style="27" customWidth="1"/>
    <col min="4109" max="4109" width="5" style="27" customWidth="1"/>
    <col min="4110" max="4110" width="3.375" style="27" customWidth="1"/>
    <col min="4111" max="4111" width="3.25" style="27" customWidth="1"/>
    <col min="4112" max="4112" width="3.375" style="27" customWidth="1"/>
    <col min="4113" max="4113" width="2.25" style="27" customWidth="1"/>
    <col min="4114" max="4114" width="1.75" style="27" customWidth="1"/>
    <col min="4115" max="4115" width="5.625" style="27" customWidth="1"/>
    <col min="4116" max="4116" width="12" style="27" customWidth="1"/>
    <col min="4117" max="4117" width="2.25" style="27" customWidth="1"/>
    <col min="4118" max="4120" width="9" style="27" customWidth="1"/>
    <col min="4121" max="4121" width="2.625" style="27" customWidth="1"/>
    <col min="4122" max="4122" width="4.875" style="27" customWidth="1"/>
    <col min="4123" max="4123" width="14" style="27" customWidth="1"/>
    <col min="4124" max="4124" width="10.875" style="27" customWidth="1"/>
    <col min="4125" max="4125" width="7.5" style="27" customWidth="1"/>
    <col min="4126" max="4126" width="7.125" style="27" customWidth="1"/>
    <col min="4127" max="4127" width="9" style="27" customWidth="1"/>
    <col min="4128" max="4128" width="31.75" style="27" customWidth="1"/>
    <col min="4129" max="4130" width="13" style="27" customWidth="1"/>
    <col min="4131" max="4131" width="6.125" style="27" customWidth="1"/>
    <col min="4132" max="4132" width="4.5" style="27" customWidth="1"/>
    <col min="4133" max="4133" width="14" style="27" customWidth="1"/>
    <col min="4134" max="4134" width="5.125" style="27" bestFit="1" customWidth="1"/>
    <col min="4135" max="4135" width="6.5" style="27" customWidth="1"/>
    <col min="4136" max="4136" width="6.375" style="27" customWidth="1"/>
    <col min="4137" max="4137" width="4.125" style="27" customWidth="1"/>
    <col min="4138" max="4138" width="6.375" style="27" customWidth="1"/>
    <col min="4139" max="4139" width="6.875" style="27" customWidth="1"/>
    <col min="4140" max="4141" width="6.375" style="27" customWidth="1"/>
    <col min="4142" max="4145" width="4.625" style="27" customWidth="1"/>
    <col min="4146" max="4146" width="7.5" style="27" customWidth="1"/>
    <col min="4147" max="4147" width="5.625" style="27" customWidth="1"/>
    <col min="4148" max="4148" width="5.875" style="27" customWidth="1"/>
    <col min="4149" max="4149" width="8.75" style="27" customWidth="1"/>
    <col min="4150" max="4151" width="7.625" style="27" customWidth="1"/>
    <col min="4152" max="4152" width="10" style="27" customWidth="1"/>
    <col min="4153" max="4153" width="9.625" style="27" customWidth="1"/>
    <col min="4154" max="4156" width="5.125" style="27" customWidth="1"/>
    <col min="4157" max="4157" width="12.75" style="27" customWidth="1"/>
    <col min="4158" max="4159" width="7.25" style="27" customWidth="1"/>
    <col min="4160" max="4175" width="5.125" style="27" customWidth="1"/>
    <col min="4176" max="4352" width="9" style="27"/>
    <col min="4353" max="4353" width="1.625" style="27" customWidth="1"/>
    <col min="4354" max="4354" width="1.875" style="27" customWidth="1"/>
    <col min="4355" max="4356" width="1.625" style="27" customWidth="1"/>
    <col min="4357" max="4357" width="3.875" style="27" customWidth="1"/>
    <col min="4358" max="4358" width="8.375" style="27" customWidth="1"/>
    <col min="4359" max="4359" width="10.125" style="27" customWidth="1"/>
    <col min="4360" max="4360" width="9.75" style="27" customWidth="1"/>
    <col min="4361" max="4361" width="4.75" style="27" customWidth="1"/>
    <col min="4362" max="4362" width="9" style="27" customWidth="1"/>
    <col min="4363" max="4363" width="11" style="27" customWidth="1"/>
    <col min="4364" max="4364" width="10.25" style="27" customWidth="1"/>
    <col min="4365" max="4365" width="5" style="27" customWidth="1"/>
    <col min="4366" max="4366" width="3.375" style="27" customWidth="1"/>
    <col min="4367" max="4367" width="3.25" style="27" customWidth="1"/>
    <col min="4368" max="4368" width="3.375" style="27" customWidth="1"/>
    <col min="4369" max="4369" width="2.25" style="27" customWidth="1"/>
    <col min="4370" max="4370" width="1.75" style="27" customWidth="1"/>
    <col min="4371" max="4371" width="5.625" style="27" customWidth="1"/>
    <col min="4372" max="4372" width="12" style="27" customWidth="1"/>
    <col min="4373" max="4373" width="2.25" style="27" customWidth="1"/>
    <col min="4374" max="4376" width="9" style="27" customWidth="1"/>
    <col min="4377" max="4377" width="2.625" style="27" customWidth="1"/>
    <col min="4378" max="4378" width="4.875" style="27" customWidth="1"/>
    <col min="4379" max="4379" width="14" style="27" customWidth="1"/>
    <col min="4380" max="4380" width="10.875" style="27" customWidth="1"/>
    <col min="4381" max="4381" width="7.5" style="27" customWidth="1"/>
    <col min="4382" max="4382" width="7.125" style="27" customWidth="1"/>
    <col min="4383" max="4383" width="9" style="27" customWidth="1"/>
    <col min="4384" max="4384" width="31.75" style="27" customWidth="1"/>
    <col min="4385" max="4386" width="13" style="27" customWidth="1"/>
    <col min="4387" max="4387" width="6.125" style="27" customWidth="1"/>
    <col min="4388" max="4388" width="4.5" style="27" customWidth="1"/>
    <col min="4389" max="4389" width="14" style="27" customWidth="1"/>
    <col min="4390" max="4390" width="5.125" style="27" bestFit="1" customWidth="1"/>
    <col min="4391" max="4391" width="6.5" style="27" customWidth="1"/>
    <col min="4392" max="4392" width="6.375" style="27" customWidth="1"/>
    <col min="4393" max="4393" width="4.125" style="27" customWidth="1"/>
    <col min="4394" max="4394" width="6.375" style="27" customWidth="1"/>
    <col min="4395" max="4395" width="6.875" style="27" customWidth="1"/>
    <col min="4396" max="4397" width="6.375" style="27" customWidth="1"/>
    <col min="4398" max="4401" width="4.625" style="27" customWidth="1"/>
    <col min="4402" max="4402" width="7.5" style="27" customWidth="1"/>
    <col min="4403" max="4403" width="5.625" style="27" customWidth="1"/>
    <col min="4404" max="4404" width="5.875" style="27" customWidth="1"/>
    <col min="4405" max="4405" width="8.75" style="27" customWidth="1"/>
    <col min="4406" max="4407" width="7.625" style="27" customWidth="1"/>
    <col min="4408" max="4408" width="10" style="27" customWidth="1"/>
    <col min="4409" max="4409" width="9.625" style="27" customWidth="1"/>
    <col min="4410" max="4412" width="5.125" style="27" customWidth="1"/>
    <col min="4413" max="4413" width="12.75" style="27" customWidth="1"/>
    <col min="4414" max="4415" width="7.25" style="27" customWidth="1"/>
    <col min="4416" max="4431" width="5.125" style="27" customWidth="1"/>
    <col min="4432" max="4608" width="9" style="27"/>
    <col min="4609" max="4609" width="1.625" style="27" customWidth="1"/>
    <col min="4610" max="4610" width="1.875" style="27" customWidth="1"/>
    <col min="4611" max="4612" width="1.625" style="27" customWidth="1"/>
    <col min="4613" max="4613" width="3.875" style="27" customWidth="1"/>
    <col min="4614" max="4614" width="8.375" style="27" customWidth="1"/>
    <col min="4615" max="4615" width="10.125" style="27" customWidth="1"/>
    <col min="4616" max="4616" width="9.75" style="27" customWidth="1"/>
    <col min="4617" max="4617" width="4.75" style="27" customWidth="1"/>
    <col min="4618" max="4618" width="9" style="27" customWidth="1"/>
    <col min="4619" max="4619" width="11" style="27" customWidth="1"/>
    <col min="4620" max="4620" width="10.25" style="27" customWidth="1"/>
    <col min="4621" max="4621" width="5" style="27" customWidth="1"/>
    <col min="4622" max="4622" width="3.375" style="27" customWidth="1"/>
    <col min="4623" max="4623" width="3.25" style="27" customWidth="1"/>
    <col min="4624" max="4624" width="3.375" style="27" customWidth="1"/>
    <col min="4625" max="4625" width="2.25" style="27" customWidth="1"/>
    <col min="4626" max="4626" width="1.75" style="27" customWidth="1"/>
    <col min="4627" max="4627" width="5.625" style="27" customWidth="1"/>
    <col min="4628" max="4628" width="12" style="27" customWidth="1"/>
    <col min="4629" max="4629" width="2.25" style="27" customWidth="1"/>
    <col min="4630" max="4632" width="9" style="27" customWidth="1"/>
    <col min="4633" max="4633" width="2.625" style="27" customWidth="1"/>
    <col min="4634" max="4634" width="4.875" style="27" customWidth="1"/>
    <col min="4635" max="4635" width="14" style="27" customWidth="1"/>
    <col min="4636" max="4636" width="10.875" style="27" customWidth="1"/>
    <col min="4637" max="4637" width="7.5" style="27" customWidth="1"/>
    <col min="4638" max="4638" width="7.125" style="27" customWidth="1"/>
    <col min="4639" max="4639" width="9" style="27" customWidth="1"/>
    <col min="4640" max="4640" width="31.75" style="27" customWidth="1"/>
    <col min="4641" max="4642" width="13" style="27" customWidth="1"/>
    <col min="4643" max="4643" width="6.125" style="27" customWidth="1"/>
    <col min="4644" max="4644" width="4.5" style="27" customWidth="1"/>
    <col min="4645" max="4645" width="14" style="27" customWidth="1"/>
    <col min="4646" max="4646" width="5.125" style="27" bestFit="1" customWidth="1"/>
    <col min="4647" max="4647" width="6.5" style="27" customWidth="1"/>
    <col min="4648" max="4648" width="6.375" style="27" customWidth="1"/>
    <col min="4649" max="4649" width="4.125" style="27" customWidth="1"/>
    <col min="4650" max="4650" width="6.375" style="27" customWidth="1"/>
    <col min="4651" max="4651" width="6.875" style="27" customWidth="1"/>
    <col min="4652" max="4653" width="6.375" style="27" customWidth="1"/>
    <col min="4654" max="4657" width="4.625" style="27" customWidth="1"/>
    <col min="4658" max="4658" width="7.5" style="27" customWidth="1"/>
    <col min="4659" max="4659" width="5.625" style="27" customWidth="1"/>
    <col min="4660" max="4660" width="5.875" style="27" customWidth="1"/>
    <col min="4661" max="4661" width="8.75" style="27" customWidth="1"/>
    <col min="4662" max="4663" width="7.625" style="27" customWidth="1"/>
    <col min="4664" max="4664" width="10" style="27" customWidth="1"/>
    <col min="4665" max="4665" width="9.625" style="27" customWidth="1"/>
    <col min="4666" max="4668" width="5.125" style="27" customWidth="1"/>
    <col min="4669" max="4669" width="12.75" style="27" customWidth="1"/>
    <col min="4670" max="4671" width="7.25" style="27" customWidth="1"/>
    <col min="4672" max="4687" width="5.125" style="27" customWidth="1"/>
    <col min="4688" max="4864" width="9" style="27"/>
    <col min="4865" max="4865" width="1.625" style="27" customWidth="1"/>
    <col min="4866" max="4866" width="1.875" style="27" customWidth="1"/>
    <col min="4867" max="4868" width="1.625" style="27" customWidth="1"/>
    <col min="4869" max="4869" width="3.875" style="27" customWidth="1"/>
    <col min="4870" max="4870" width="8.375" style="27" customWidth="1"/>
    <col min="4871" max="4871" width="10.125" style="27" customWidth="1"/>
    <col min="4872" max="4872" width="9.75" style="27" customWidth="1"/>
    <col min="4873" max="4873" width="4.75" style="27" customWidth="1"/>
    <col min="4874" max="4874" width="9" style="27" customWidth="1"/>
    <col min="4875" max="4875" width="11" style="27" customWidth="1"/>
    <col min="4876" max="4876" width="10.25" style="27" customWidth="1"/>
    <col min="4877" max="4877" width="5" style="27" customWidth="1"/>
    <col min="4878" max="4878" width="3.375" style="27" customWidth="1"/>
    <col min="4879" max="4879" width="3.25" style="27" customWidth="1"/>
    <col min="4880" max="4880" width="3.375" style="27" customWidth="1"/>
    <col min="4881" max="4881" width="2.25" style="27" customWidth="1"/>
    <col min="4882" max="4882" width="1.75" style="27" customWidth="1"/>
    <col min="4883" max="4883" width="5.625" style="27" customWidth="1"/>
    <col min="4884" max="4884" width="12" style="27" customWidth="1"/>
    <col min="4885" max="4885" width="2.25" style="27" customWidth="1"/>
    <col min="4886" max="4888" width="9" style="27" customWidth="1"/>
    <col min="4889" max="4889" width="2.625" style="27" customWidth="1"/>
    <col min="4890" max="4890" width="4.875" style="27" customWidth="1"/>
    <col min="4891" max="4891" width="14" style="27" customWidth="1"/>
    <col min="4892" max="4892" width="10.875" style="27" customWidth="1"/>
    <col min="4893" max="4893" width="7.5" style="27" customWidth="1"/>
    <col min="4894" max="4894" width="7.125" style="27" customWidth="1"/>
    <col min="4895" max="4895" width="9" style="27" customWidth="1"/>
    <col min="4896" max="4896" width="31.75" style="27" customWidth="1"/>
    <col min="4897" max="4898" width="13" style="27" customWidth="1"/>
    <col min="4899" max="4899" width="6.125" style="27" customWidth="1"/>
    <col min="4900" max="4900" width="4.5" style="27" customWidth="1"/>
    <col min="4901" max="4901" width="14" style="27" customWidth="1"/>
    <col min="4902" max="4902" width="5.125" style="27" bestFit="1" customWidth="1"/>
    <col min="4903" max="4903" width="6.5" style="27" customWidth="1"/>
    <col min="4904" max="4904" width="6.375" style="27" customWidth="1"/>
    <col min="4905" max="4905" width="4.125" style="27" customWidth="1"/>
    <col min="4906" max="4906" width="6.375" style="27" customWidth="1"/>
    <col min="4907" max="4907" width="6.875" style="27" customWidth="1"/>
    <col min="4908" max="4909" width="6.375" style="27" customWidth="1"/>
    <col min="4910" max="4913" width="4.625" style="27" customWidth="1"/>
    <col min="4914" max="4914" width="7.5" style="27" customWidth="1"/>
    <col min="4915" max="4915" width="5.625" style="27" customWidth="1"/>
    <col min="4916" max="4916" width="5.875" style="27" customWidth="1"/>
    <col min="4917" max="4917" width="8.75" style="27" customWidth="1"/>
    <col min="4918" max="4919" width="7.625" style="27" customWidth="1"/>
    <col min="4920" max="4920" width="10" style="27" customWidth="1"/>
    <col min="4921" max="4921" width="9.625" style="27" customWidth="1"/>
    <col min="4922" max="4924" width="5.125" style="27" customWidth="1"/>
    <col min="4925" max="4925" width="12.75" style="27" customWidth="1"/>
    <col min="4926" max="4927" width="7.25" style="27" customWidth="1"/>
    <col min="4928" max="4943" width="5.125" style="27" customWidth="1"/>
    <col min="4944" max="5120" width="9" style="27"/>
    <col min="5121" max="5121" width="1.625" style="27" customWidth="1"/>
    <col min="5122" max="5122" width="1.875" style="27" customWidth="1"/>
    <col min="5123" max="5124" width="1.625" style="27" customWidth="1"/>
    <col min="5125" max="5125" width="3.875" style="27" customWidth="1"/>
    <col min="5126" max="5126" width="8.375" style="27" customWidth="1"/>
    <col min="5127" max="5127" width="10.125" style="27" customWidth="1"/>
    <col min="5128" max="5128" width="9.75" style="27" customWidth="1"/>
    <col min="5129" max="5129" width="4.75" style="27" customWidth="1"/>
    <col min="5130" max="5130" width="9" style="27" customWidth="1"/>
    <col min="5131" max="5131" width="11" style="27" customWidth="1"/>
    <col min="5132" max="5132" width="10.25" style="27" customWidth="1"/>
    <col min="5133" max="5133" width="5" style="27" customWidth="1"/>
    <col min="5134" max="5134" width="3.375" style="27" customWidth="1"/>
    <col min="5135" max="5135" width="3.25" style="27" customWidth="1"/>
    <col min="5136" max="5136" width="3.375" style="27" customWidth="1"/>
    <col min="5137" max="5137" width="2.25" style="27" customWidth="1"/>
    <col min="5138" max="5138" width="1.75" style="27" customWidth="1"/>
    <col min="5139" max="5139" width="5.625" style="27" customWidth="1"/>
    <col min="5140" max="5140" width="12" style="27" customWidth="1"/>
    <col min="5141" max="5141" width="2.25" style="27" customWidth="1"/>
    <col min="5142" max="5144" width="9" style="27" customWidth="1"/>
    <col min="5145" max="5145" width="2.625" style="27" customWidth="1"/>
    <col min="5146" max="5146" width="4.875" style="27" customWidth="1"/>
    <col min="5147" max="5147" width="14" style="27" customWidth="1"/>
    <col min="5148" max="5148" width="10.875" style="27" customWidth="1"/>
    <col min="5149" max="5149" width="7.5" style="27" customWidth="1"/>
    <col min="5150" max="5150" width="7.125" style="27" customWidth="1"/>
    <col min="5151" max="5151" width="9" style="27" customWidth="1"/>
    <col min="5152" max="5152" width="31.75" style="27" customWidth="1"/>
    <col min="5153" max="5154" width="13" style="27" customWidth="1"/>
    <col min="5155" max="5155" width="6.125" style="27" customWidth="1"/>
    <col min="5156" max="5156" width="4.5" style="27" customWidth="1"/>
    <col min="5157" max="5157" width="14" style="27" customWidth="1"/>
    <col min="5158" max="5158" width="5.125" style="27" bestFit="1" customWidth="1"/>
    <col min="5159" max="5159" width="6.5" style="27" customWidth="1"/>
    <col min="5160" max="5160" width="6.375" style="27" customWidth="1"/>
    <col min="5161" max="5161" width="4.125" style="27" customWidth="1"/>
    <col min="5162" max="5162" width="6.375" style="27" customWidth="1"/>
    <col min="5163" max="5163" width="6.875" style="27" customWidth="1"/>
    <col min="5164" max="5165" width="6.375" style="27" customWidth="1"/>
    <col min="5166" max="5169" width="4.625" style="27" customWidth="1"/>
    <col min="5170" max="5170" width="7.5" style="27" customWidth="1"/>
    <col min="5171" max="5171" width="5.625" style="27" customWidth="1"/>
    <col min="5172" max="5172" width="5.875" style="27" customWidth="1"/>
    <col min="5173" max="5173" width="8.75" style="27" customWidth="1"/>
    <col min="5174" max="5175" width="7.625" style="27" customWidth="1"/>
    <col min="5176" max="5176" width="10" style="27" customWidth="1"/>
    <col min="5177" max="5177" width="9.625" style="27" customWidth="1"/>
    <col min="5178" max="5180" width="5.125" style="27" customWidth="1"/>
    <col min="5181" max="5181" width="12.75" style="27" customWidth="1"/>
    <col min="5182" max="5183" width="7.25" style="27" customWidth="1"/>
    <col min="5184" max="5199" width="5.125" style="27" customWidth="1"/>
    <col min="5200" max="5376" width="9" style="27"/>
    <col min="5377" max="5377" width="1.625" style="27" customWidth="1"/>
    <col min="5378" max="5378" width="1.875" style="27" customWidth="1"/>
    <col min="5379" max="5380" width="1.625" style="27" customWidth="1"/>
    <col min="5381" max="5381" width="3.875" style="27" customWidth="1"/>
    <col min="5382" max="5382" width="8.375" style="27" customWidth="1"/>
    <col min="5383" max="5383" width="10.125" style="27" customWidth="1"/>
    <col min="5384" max="5384" width="9.75" style="27" customWidth="1"/>
    <col min="5385" max="5385" width="4.75" style="27" customWidth="1"/>
    <col min="5386" max="5386" width="9" style="27" customWidth="1"/>
    <col min="5387" max="5387" width="11" style="27" customWidth="1"/>
    <col min="5388" max="5388" width="10.25" style="27" customWidth="1"/>
    <col min="5389" max="5389" width="5" style="27" customWidth="1"/>
    <col min="5390" max="5390" width="3.375" style="27" customWidth="1"/>
    <col min="5391" max="5391" width="3.25" style="27" customWidth="1"/>
    <col min="5392" max="5392" width="3.375" style="27" customWidth="1"/>
    <col min="5393" max="5393" width="2.25" style="27" customWidth="1"/>
    <col min="5394" max="5394" width="1.75" style="27" customWidth="1"/>
    <col min="5395" max="5395" width="5.625" style="27" customWidth="1"/>
    <col min="5396" max="5396" width="12" style="27" customWidth="1"/>
    <col min="5397" max="5397" width="2.25" style="27" customWidth="1"/>
    <col min="5398" max="5400" width="9" style="27" customWidth="1"/>
    <col min="5401" max="5401" width="2.625" style="27" customWidth="1"/>
    <col min="5402" max="5402" width="4.875" style="27" customWidth="1"/>
    <col min="5403" max="5403" width="14" style="27" customWidth="1"/>
    <col min="5404" max="5404" width="10.875" style="27" customWidth="1"/>
    <col min="5405" max="5405" width="7.5" style="27" customWidth="1"/>
    <col min="5406" max="5406" width="7.125" style="27" customWidth="1"/>
    <col min="5407" max="5407" width="9" style="27" customWidth="1"/>
    <col min="5408" max="5408" width="31.75" style="27" customWidth="1"/>
    <col min="5409" max="5410" width="13" style="27" customWidth="1"/>
    <col min="5411" max="5411" width="6.125" style="27" customWidth="1"/>
    <col min="5412" max="5412" width="4.5" style="27" customWidth="1"/>
    <col min="5413" max="5413" width="14" style="27" customWidth="1"/>
    <col min="5414" max="5414" width="5.125" style="27" bestFit="1" customWidth="1"/>
    <col min="5415" max="5415" width="6.5" style="27" customWidth="1"/>
    <col min="5416" max="5416" width="6.375" style="27" customWidth="1"/>
    <col min="5417" max="5417" width="4.125" style="27" customWidth="1"/>
    <col min="5418" max="5418" width="6.375" style="27" customWidth="1"/>
    <col min="5419" max="5419" width="6.875" style="27" customWidth="1"/>
    <col min="5420" max="5421" width="6.375" style="27" customWidth="1"/>
    <col min="5422" max="5425" width="4.625" style="27" customWidth="1"/>
    <col min="5426" max="5426" width="7.5" style="27" customWidth="1"/>
    <col min="5427" max="5427" width="5.625" style="27" customWidth="1"/>
    <col min="5428" max="5428" width="5.875" style="27" customWidth="1"/>
    <col min="5429" max="5429" width="8.75" style="27" customWidth="1"/>
    <col min="5430" max="5431" width="7.625" style="27" customWidth="1"/>
    <col min="5432" max="5432" width="10" style="27" customWidth="1"/>
    <col min="5433" max="5433" width="9.625" style="27" customWidth="1"/>
    <col min="5434" max="5436" width="5.125" style="27" customWidth="1"/>
    <col min="5437" max="5437" width="12.75" style="27" customWidth="1"/>
    <col min="5438" max="5439" width="7.25" style="27" customWidth="1"/>
    <col min="5440" max="5455" width="5.125" style="27" customWidth="1"/>
    <col min="5456" max="5632" width="9" style="27"/>
    <col min="5633" max="5633" width="1.625" style="27" customWidth="1"/>
    <col min="5634" max="5634" width="1.875" style="27" customWidth="1"/>
    <col min="5635" max="5636" width="1.625" style="27" customWidth="1"/>
    <col min="5637" max="5637" width="3.875" style="27" customWidth="1"/>
    <col min="5638" max="5638" width="8.375" style="27" customWidth="1"/>
    <col min="5639" max="5639" width="10.125" style="27" customWidth="1"/>
    <col min="5640" max="5640" width="9.75" style="27" customWidth="1"/>
    <col min="5641" max="5641" width="4.75" style="27" customWidth="1"/>
    <col min="5642" max="5642" width="9" style="27" customWidth="1"/>
    <col min="5643" max="5643" width="11" style="27" customWidth="1"/>
    <col min="5644" max="5644" width="10.25" style="27" customWidth="1"/>
    <col min="5645" max="5645" width="5" style="27" customWidth="1"/>
    <col min="5646" max="5646" width="3.375" style="27" customWidth="1"/>
    <col min="5647" max="5647" width="3.25" style="27" customWidth="1"/>
    <col min="5648" max="5648" width="3.375" style="27" customWidth="1"/>
    <col min="5649" max="5649" width="2.25" style="27" customWidth="1"/>
    <col min="5650" max="5650" width="1.75" style="27" customWidth="1"/>
    <col min="5651" max="5651" width="5.625" style="27" customWidth="1"/>
    <col min="5652" max="5652" width="12" style="27" customWidth="1"/>
    <col min="5653" max="5653" width="2.25" style="27" customWidth="1"/>
    <col min="5654" max="5656" width="9" style="27" customWidth="1"/>
    <col min="5657" max="5657" width="2.625" style="27" customWidth="1"/>
    <col min="5658" max="5658" width="4.875" style="27" customWidth="1"/>
    <col min="5659" max="5659" width="14" style="27" customWidth="1"/>
    <col min="5660" max="5660" width="10.875" style="27" customWidth="1"/>
    <col min="5661" max="5661" width="7.5" style="27" customWidth="1"/>
    <col min="5662" max="5662" width="7.125" style="27" customWidth="1"/>
    <col min="5663" max="5663" width="9" style="27" customWidth="1"/>
    <col min="5664" max="5664" width="31.75" style="27" customWidth="1"/>
    <col min="5665" max="5666" width="13" style="27" customWidth="1"/>
    <col min="5667" max="5667" width="6.125" style="27" customWidth="1"/>
    <col min="5668" max="5668" width="4.5" style="27" customWidth="1"/>
    <col min="5669" max="5669" width="14" style="27" customWidth="1"/>
    <col min="5670" max="5670" width="5.125" style="27" bestFit="1" customWidth="1"/>
    <col min="5671" max="5671" width="6.5" style="27" customWidth="1"/>
    <col min="5672" max="5672" width="6.375" style="27" customWidth="1"/>
    <col min="5673" max="5673" width="4.125" style="27" customWidth="1"/>
    <col min="5674" max="5674" width="6.375" style="27" customWidth="1"/>
    <col min="5675" max="5675" width="6.875" style="27" customWidth="1"/>
    <col min="5676" max="5677" width="6.375" style="27" customWidth="1"/>
    <col min="5678" max="5681" width="4.625" style="27" customWidth="1"/>
    <col min="5682" max="5682" width="7.5" style="27" customWidth="1"/>
    <col min="5683" max="5683" width="5.625" style="27" customWidth="1"/>
    <col min="5684" max="5684" width="5.875" style="27" customWidth="1"/>
    <col min="5685" max="5685" width="8.75" style="27" customWidth="1"/>
    <col min="5686" max="5687" width="7.625" style="27" customWidth="1"/>
    <col min="5688" max="5688" width="10" style="27" customWidth="1"/>
    <col min="5689" max="5689" width="9.625" style="27" customWidth="1"/>
    <col min="5690" max="5692" width="5.125" style="27" customWidth="1"/>
    <col min="5693" max="5693" width="12.75" style="27" customWidth="1"/>
    <col min="5694" max="5695" width="7.25" style="27" customWidth="1"/>
    <col min="5696" max="5711" width="5.125" style="27" customWidth="1"/>
    <col min="5712" max="5888" width="9" style="27"/>
    <col min="5889" max="5889" width="1.625" style="27" customWidth="1"/>
    <col min="5890" max="5890" width="1.875" style="27" customWidth="1"/>
    <col min="5891" max="5892" width="1.625" style="27" customWidth="1"/>
    <col min="5893" max="5893" width="3.875" style="27" customWidth="1"/>
    <col min="5894" max="5894" width="8.375" style="27" customWidth="1"/>
    <col min="5895" max="5895" width="10.125" style="27" customWidth="1"/>
    <col min="5896" max="5896" width="9.75" style="27" customWidth="1"/>
    <col min="5897" max="5897" width="4.75" style="27" customWidth="1"/>
    <col min="5898" max="5898" width="9" style="27" customWidth="1"/>
    <col min="5899" max="5899" width="11" style="27" customWidth="1"/>
    <col min="5900" max="5900" width="10.25" style="27" customWidth="1"/>
    <col min="5901" max="5901" width="5" style="27" customWidth="1"/>
    <col min="5902" max="5902" width="3.375" style="27" customWidth="1"/>
    <col min="5903" max="5903" width="3.25" style="27" customWidth="1"/>
    <col min="5904" max="5904" width="3.375" style="27" customWidth="1"/>
    <col min="5905" max="5905" width="2.25" style="27" customWidth="1"/>
    <col min="5906" max="5906" width="1.75" style="27" customWidth="1"/>
    <col min="5907" max="5907" width="5.625" style="27" customWidth="1"/>
    <col min="5908" max="5908" width="12" style="27" customWidth="1"/>
    <col min="5909" max="5909" width="2.25" style="27" customWidth="1"/>
    <col min="5910" max="5912" width="9" style="27" customWidth="1"/>
    <col min="5913" max="5913" width="2.625" style="27" customWidth="1"/>
    <col min="5914" max="5914" width="4.875" style="27" customWidth="1"/>
    <col min="5915" max="5915" width="14" style="27" customWidth="1"/>
    <col min="5916" max="5916" width="10.875" style="27" customWidth="1"/>
    <col min="5917" max="5917" width="7.5" style="27" customWidth="1"/>
    <col min="5918" max="5918" width="7.125" style="27" customWidth="1"/>
    <col min="5919" max="5919" width="9" style="27" customWidth="1"/>
    <col min="5920" max="5920" width="31.75" style="27" customWidth="1"/>
    <col min="5921" max="5922" width="13" style="27" customWidth="1"/>
    <col min="5923" max="5923" width="6.125" style="27" customWidth="1"/>
    <col min="5924" max="5924" width="4.5" style="27" customWidth="1"/>
    <col min="5925" max="5925" width="14" style="27" customWidth="1"/>
    <col min="5926" max="5926" width="5.125" style="27" bestFit="1" customWidth="1"/>
    <col min="5927" max="5927" width="6.5" style="27" customWidth="1"/>
    <col min="5928" max="5928" width="6.375" style="27" customWidth="1"/>
    <col min="5929" max="5929" width="4.125" style="27" customWidth="1"/>
    <col min="5930" max="5930" width="6.375" style="27" customWidth="1"/>
    <col min="5931" max="5931" width="6.875" style="27" customWidth="1"/>
    <col min="5932" max="5933" width="6.375" style="27" customWidth="1"/>
    <col min="5934" max="5937" width="4.625" style="27" customWidth="1"/>
    <col min="5938" max="5938" width="7.5" style="27" customWidth="1"/>
    <col min="5939" max="5939" width="5.625" style="27" customWidth="1"/>
    <col min="5940" max="5940" width="5.875" style="27" customWidth="1"/>
    <col min="5941" max="5941" width="8.75" style="27" customWidth="1"/>
    <col min="5942" max="5943" width="7.625" style="27" customWidth="1"/>
    <col min="5944" max="5944" width="10" style="27" customWidth="1"/>
    <col min="5945" max="5945" width="9.625" style="27" customWidth="1"/>
    <col min="5946" max="5948" width="5.125" style="27" customWidth="1"/>
    <col min="5949" max="5949" width="12.75" style="27" customWidth="1"/>
    <col min="5950" max="5951" width="7.25" style="27" customWidth="1"/>
    <col min="5952" max="5967" width="5.125" style="27" customWidth="1"/>
    <col min="5968" max="6144" width="9" style="27"/>
    <col min="6145" max="6145" width="1.625" style="27" customWidth="1"/>
    <col min="6146" max="6146" width="1.875" style="27" customWidth="1"/>
    <col min="6147" max="6148" width="1.625" style="27" customWidth="1"/>
    <col min="6149" max="6149" width="3.875" style="27" customWidth="1"/>
    <col min="6150" max="6150" width="8.375" style="27" customWidth="1"/>
    <col min="6151" max="6151" width="10.125" style="27" customWidth="1"/>
    <col min="6152" max="6152" width="9.75" style="27" customWidth="1"/>
    <col min="6153" max="6153" width="4.75" style="27" customWidth="1"/>
    <col min="6154" max="6154" width="9" style="27" customWidth="1"/>
    <col min="6155" max="6155" width="11" style="27" customWidth="1"/>
    <col min="6156" max="6156" width="10.25" style="27" customWidth="1"/>
    <col min="6157" max="6157" width="5" style="27" customWidth="1"/>
    <col min="6158" max="6158" width="3.375" style="27" customWidth="1"/>
    <col min="6159" max="6159" width="3.25" style="27" customWidth="1"/>
    <col min="6160" max="6160" width="3.375" style="27" customWidth="1"/>
    <col min="6161" max="6161" width="2.25" style="27" customWidth="1"/>
    <col min="6162" max="6162" width="1.75" style="27" customWidth="1"/>
    <col min="6163" max="6163" width="5.625" style="27" customWidth="1"/>
    <col min="6164" max="6164" width="12" style="27" customWidth="1"/>
    <col min="6165" max="6165" width="2.25" style="27" customWidth="1"/>
    <col min="6166" max="6168" width="9" style="27" customWidth="1"/>
    <col min="6169" max="6169" width="2.625" style="27" customWidth="1"/>
    <col min="6170" max="6170" width="4.875" style="27" customWidth="1"/>
    <col min="6171" max="6171" width="14" style="27" customWidth="1"/>
    <col min="6172" max="6172" width="10.875" style="27" customWidth="1"/>
    <col min="6173" max="6173" width="7.5" style="27" customWidth="1"/>
    <col min="6174" max="6174" width="7.125" style="27" customWidth="1"/>
    <col min="6175" max="6175" width="9" style="27" customWidth="1"/>
    <col min="6176" max="6176" width="31.75" style="27" customWidth="1"/>
    <col min="6177" max="6178" width="13" style="27" customWidth="1"/>
    <col min="6179" max="6179" width="6.125" style="27" customWidth="1"/>
    <col min="6180" max="6180" width="4.5" style="27" customWidth="1"/>
    <col min="6181" max="6181" width="14" style="27" customWidth="1"/>
    <col min="6182" max="6182" width="5.125" style="27" bestFit="1" customWidth="1"/>
    <col min="6183" max="6183" width="6.5" style="27" customWidth="1"/>
    <col min="6184" max="6184" width="6.375" style="27" customWidth="1"/>
    <col min="6185" max="6185" width="4.125" style="27" customWidth="1"/>
    <col min="6186" max="6186" width="6.375" style="27" customWidth="1"/>
    <col min="6187" max="6187" width="6.875" style="27" customWidth="1"/>
    <col min="6188" max="6189" width="6.375" style="27" customWidth="1"/>
    <col min="6190" max="6193" width="4.625" style="27" customWidth="1"/>
    <col min="6194" max="6194" width="7.5" style="27" customWidth="1"/>
    <col min="6195" max="6195" width="5.625" style="27" customWidth="1"/>
    <col min="6196" max="6196" width="5.875" style="27" customWidth="1"/>
    <col min="6197" max="6197" width="8.75" style="27" customWidth="1"/>
    <col min="6198" max="6199" width="7.625" style="27" customWidth="1"/>
    <col min="6200" max="6200" width="10" style="27" customWidth="1"/>
    <col min="6201" max="6201" width="9.625" style="27" customWidth="1"/>
    <col min="6202" max="6204" width="5.125" style="27" customWidth="1"/>
    <col min="6205" max="6205" width="12.75" style="27" customWidth="1"/>
    <col min="6206" max="6207" width="7.25" style="27" customWidth="1"/>
    <col min="6208" max="6223" width="5.125" style="27" customWidth="1"/>
    <col min="6224" max="6400" width="9" style="27"/>
    <col min="6401" max="6401" width="1.625" style="27" customWidth="1"/>
    <col min="6402" max="6402" width="1.875" style="27" customWidth="1"/>
    <col min="6403" max="6404" width="1.625" style="27" customWidth="1"/>
    <col min="6405" max="6405" width="3.875" style="27" customWidth="1"/>
    <col min="6406" max="6406" width="8.375" style="27" customWidth="1"/>
    <col min="6407" max="6407" width="10.125" style="27" customWidth="1"/>
    <col min="6408" max="6408" width="9.75" style="27" customWidth="1"/>
    <col min="6409" max="6409" width="4.75" style="27" customWidth="1"/>
    <col min="6410" max="6410" width="9" style="27" customWidth="1"/>
    <col min="6411" max="6411" width="11" style="27" customWidth="1"/>
    <col min="6412" max="6412" width="10.25" style="27" customWidth="1"/>
    <col min="6413" max="6413" width="5" style="27" customWidth="1"/>
    <col min="6414" max="6414" width="3.375" style="27" customWidth="1"/>
    <col min="6415" max="6415" width="3.25" style="27" customWidth="1"/>
    <col min="6416" max="6416" width="3.375" style="27" customWidth="1"/>
    <col min="6417" max="6417" width="2.25" style="27" customWidth="1"/>
    <col min="6418" max="6418" width="1.75" style="27" customWidth="1"/>
    <col min="6419" max="6419" width="5.625" style="27" customWidth="1"/>
    <col min="6420" max="6420" width="12" style="27" customWidth="1"/>
    <col min="6421" max="6421" width="2.25" style="27" customWidth="1"/>
    <col min="6422" max="6424" width="9" style="27" customWidth="1"/>
    <col min="6425" max="6425" width="2.625" style="27" customWidth="1"/>
    <col min="6426" max="6426" width="4.875" style="27" customWidth="1"/>
    <col min="6427" max="6427" width="14" style="27" customWidth="1"/>
    <col min="6428" max="6428" width="10.875" style="27" customWidth="1"/>
    <col min="6429" max="6429" width="7.5" style="27" customWidth="1"/>
    <col min="6430" max="6430" width="7.125" style="27" customWidth="1"/>
    <col min="6431" max="6431" width="9" style="27" customWidth="1"/>
    <col min="6432" max="6432" width="31.75" style="27" customWidth="1"/>
    <col min="6433" max="6434" width="13" style="27" customWidth="1"/>
    <col min="6435" max="6435" width="6.125" style="27" customWidth="1"/>
    <col min="6436" max="6436" width="4.5" style="27" customWidth="1"/>
    <col min="6437" max="6437" width="14" style="27" customWidth="1"/>
    <col min="6438" max="6438" width="5.125" style="27" bestFit="1" customWidth="1"/>
    <col min="6439" max="6439" width="6.5" style="27" customWidth="1"/>
    <col min="6440" max="6440" width="6.375" style="27" customWidth="1"/>
    <col min="6441" max="6441" width="4.125" style="27" customWidth="1"/>
    <col min="6442" max="6442" width="6.375" style="27" customWidth="1"/>
    <col min="6443" max="6443" width="6.875" style="27" customWidth="1"/>
    <col min="6444" max="6445" width="6.375" style="27" customWidth="1"/>
    <col min="6446" max="6449" width="4.625" style="27" customWidth="1"/>
    <col min="6450" max="6450" width="7.5" style="27" customWidth="1"/>
    <col min="6451" max="6451" width="5.625" style="27" customWidth="1"/>
    <col min="6452" max="6452" width="5.875" style="27" customWidth="1"/>
    <col min="6453" max="6453" width="8.75" style="27" customWidth="1"/>
    <col min="6454" max="6455" width="7.625" style="27" customWidth="1"/>
    <col min="6456" max="6456" width="10" style="27" customWidth="1"/>
    <col min="6457" max="6457" width="9.625" style="27" customWidth="1"/>
    <col min="6458" max="6460" width="5.125" style="27" customWidth="1"/>
    <col min="6461" max="6461" width="12.75" style="27" customWidth="1"/>
    <col min="6462" max="6463" width="7.25" style="27" customWidth="1"/>
    <col min="6464" max="6479" width="5.125" style="27" customWidth="1"/>
    <col min="6480" max="6656" width="9" style="27"/>
    <col min="6657" max="6657" width="1.625" style="27" customWidth="1"/>
    <col min="6658" max="6658" width="1.875" style="27" customWidth="1"/>
    <col min="6659" max="6660" width="1.625" style="27" customWidth="1"/>
    <col min="6661" max="6661" width="3.875" style="27" customWidth="1"/>
    <col min="6662" max="6662" width="8.375" style="27" customWidth="1"/>
    <col min="6663" max="6663" width="10.125" style="27" customWidth="1"/>
    <col min="6664" max="6664" width="9.75" style="27" customWidth="1"/>
    <col min="6665" max="6665" width="4.75" style="27" customWidth="1"/>
    <col min="6666" max="6666" width="9" style="27" customWidth="1"/>
    <col min="6667" max="6667" width="11" style="27" customWidth="1"/>
    <col min="6668" max="6668" width="10.25" style="27" customWidth="1"/>
    <col min="6669" max="6669" width="5" style="27" customWidth="1"/>
    <col min="6670" max="6670" width="3.375" style="27" customWidth="1"/>
    <col min="6671" max="6671" width="3.25" style="27" customWidth="1"/>
    <col min="6672" max="6672" width="3.375" style="27" customWidth="1"/>
    <col min="6673" max="6673" width="2.25" style="27" customWidth="1"/>
    <col min="6674" max="6674" width="1.75" style="27" customWidth="1"/>
    <col min="6675" max="6675" width="5.625" style="27" customWidth="1"/>
    <col min="6676" max="6676" width="12" style="27" customWidth="1"/>
    <col min="6677" max="6677" width="2.25" style="27" customWidth="1"/>
    <col min="6678" max="6680" width="9" style="27" customWidth="1"/>
    <col min="6681" max="6681" width="2.625" style="27" customWidth="1"/>
    <col min="6682" max="6682" width="4.875" style="27" customWidth="1"/>
    <col min="6683" max="6683" width="14" style="27" customWidth="1"/>
    <col min="6684" max="6684" width="10.875" style="27" customWidth="1"/>
    <col min="6685" max="6685" width="7.5" style="27" customWidth="1"/>
    <col min="6686" max="6686" width="7.125" style="27" customWidth="1"/>
    <col min="6687" max="6687" width="9" style="27" customWidth="1"/>
    <col min="6688" max="6688" width="31.75" style="27" customWidth="1"/>
    <col min="6689" max="6690" width="13" style="27" customWidth="1"/>
    <col min="6691" max="6691" width="6.125" style="27" customWidth="1"/>
    <col min="6692" max="6692" width="4.5" style="27" customWidth="1"/>
    <col min="6693" max="6693" width="14" style="27" customWidth="1"/>
    <col min="6694" max="6694" width="5.125" style="27" bestFit="1" customWidth="1"/>
    <col min="6695" max="6695" width="6.5" style="27" customWidth="1"/>
    <col min="6696" max="6696" width="6.375" style="27" customWidth="1"/>
    <col min="6697" max="6697" width="4.125" style="27" customWidth="1"/>
    <col min="6698" max="6698" width="6.375" style="27" customWidth="1"/>
    <col min="6699" max="6699" width="6.875" style="27" customWidth="1"/>
    <col min="6700" max="6701" width="6.375" style="27" customWidth="1"/>
    <col min="6702" max="6705" width="4.625" style="27" customWidth="1"/>
    <col min="6706" max="6706" width="7.5" style="27" customWidth="1"/>
    <col min="6707" max="6707" width="5.625" style="27" customWidth="1"/>
    <col min="6708" max="6708" width="5.875" style="27" customWidth="1"/>
    <col min="6709" max="6709" width="8.75" style="27" customWidth="1"/>
    <col min="6710" max="6711" width="7.625" style="27" customWidth="1"/>
    <col min="6712" max="6712" width="10" style="27" customWidth="1"/>
    <col min="6713" max="6713" width="9.625" style="27" customWidth="1"/>
    <col min="6714" max="6716" width="5.125" style="27" customWidth="1"/>
    <col min="6717" max="6717" width="12.75" style="27" customWidth="1"/>
    <col min="6718" max="6719" width="7.25" style="27" customWidth="1"/>
    <col min="6720" max="6735" width="5.125" style="27" customWidth="1"/>
    <col min="6736" max="6912" width="9" style="27"/>
    <col min="6913" max="6913" width="1.625" style="27" customWidth="1"/>
    <col min="6914" max="6914" width="1.875" style="27" customWidth="1"/>
    <col min="6915" max="6916" width="1.625" style="27" customWidth="1"/>
    <col min="6917" max="6917" width="3.875" style="27" customWidth="1"/>
    <col min="6918" max="6918" width="8.375" style="27" customWidth="1"/>
    <col min="6919" max="6919" width="10.125" style="27" customWidth="1"/>
    <col min="6920" max="6920" width="9.75" style="27" customWidth="1"/>
    <col min="6921" max="6921" width="4.75" style="27" customWidth="1"/>
    <col min="6922" max="6922" width="9" style="27" customWidth="1"/>
    <col min="6923" max="6923" width="11" style="27" customWidth="1"/>
    <col min="6924" max="6924" width="10.25" style="27" customWidth="1"/>
    <col min="6925" max="6925" width="5" style="27" customWidth="1"/>
    <col min="6926" max="6926" width="3.375" style="27" customWidth="1"/>
    <col min="6927" max="6927" width="3.25" style="27" customWidth="1"/>
    <col min="6928" max="6928" width="3.375" style="27" customWidth="1"/>
    <col min="6929" max="6929" width="2.25" style="27" customWidth="1"/>
    <col min="6930" max="6930" width="1.75" style="27" customWidth="1"/>
    <col min="6931" max="6931" width="5.625" style="27" customWidth="1"/>
    <col min="6932" max="6932" width="12" style="27" customWidth="1"/>
    <col min="6933" max="6933" width="2.25" style="27" customWidth="1"/>
    <col min="6934" max="6936" width="9" style="27" customWidth="1"/>
    <col min="6937" max="6937" width="2.625" style="27" customWidth="1"/>
    <col min="6938" max="6938" width="4.875" style="27" customWidth="1"/>
    <col min="6939" max="6939" width="14" style="27" customWidth="1"/>
    <col min="6940" max="6940" width="10.875" style="27" customWidth="1"/>
    <col min="6941" max="6941" width="7.5" style="27" customWidth="1"/>
    <col min="6942" max="6942" width="7.125" style="27" customWidth="1"/>
    <col min="6943" max="6943" width="9" style="27" customWidth="1"/>
    <col min="6944" max="6944" width="31.75" style="27" customWidth="1"/>
    <col min="6945" max="6946" width="13" style="27" customWidth="1"/>
    <col min="6947" max="6947" width="6.125" style="27" customWidth="1"/>
    <col min="6948" max="6948" width="4.5" style="27" customWidth="1"/>
    <col min="6949" max="6949" width="14" style="27" customWidth="1"/>
    <col min="6950" max="6950" width="5.125" style="27" bestFit="1" customWidth="1"/>
    <col min="6951" max="6951" width="6.5" style="27" customWidth="1"/>
    <col min="6952" max="6952" width="6.375" style="27" customWidth="1"/>
    <col min="6953" max="6953" width="4.125" style="27" customWidth="1"/>
    <col min="6954" max="6954" width="6.375" style="27" customWidth="1"/>
    <col min="6955" max="6955" width="6.875" style="27" customWidth="1"/>
    <col min="6956" max="6957" width="6.375" style="27" customWidth="1"/>
    <col min="6958" max="6961" width="4.625" style="27" customWidth="1"/>
    <col min="6962" max="6962" width="7.5" style="27" customWidth="1"/>
    <col min="6963" max="6963" width="5.625" style="27" customWidth="1"/>
    <col min="6964" max="6964" width="5.875" style="27" customWidth="1"/>
    <col min="6965" max="6965" width="8.75" style="27" customWidth="1"/>
    <col min="6966" max="6967" width="7.625" style="27" customWidth="1"/>
    <col min="6968" max="6968" width="10" style="27" customWidth="1"/>
    <col min="6969" max="6969" width="9.625" style="27" customWidth="1"/>
    <col min="6970" max="6972" width="5.125" style="27" customWidth="1"/>
    <col min="6973" max="6973" width="12.75" style="27" customWidth="1"/>
    <col min="6974" max="6975" width="7.25" style="27" customWidth="1"/>
    <col min="6976" max="6991" width="5.125" style="27" customWidth="1"/>
    <col min="6992" max="7168" width="9" style="27"/>
    <col min="7169" max="7169" width="1.625" style="27" customWidth="1"/>
    <col min="7170" max="7170" width="1.875" style="27" customWidth="1"/>
    <col min="7171" max="7172" width="1.625" style="27" customWidth="1"/>
    <col min="7173" max="7173" width="3.875" style="27" customWidth="1"/>
    <col min="7174" max="7174" width="8.375" style="27" customWidth="1"/>
    <col min="7175" max="7175" width="10.125" style="27" customWidth="1"/>
    <col min="7176" max="7176" width="9.75" style="27" customWidth="1"/>
    <col min="7177" max="7177" width="4.75" style="27" customWidth="1"/>
    <col min="7178" max="7178" width="9" style="27" customWidth="1"/>
    <col min="7179" max="7179" width="11" style="27" customWidth="1"/>
    <col min="7180" max="7180" width="10.25" style="27" customWidth="1"/>
    <col min="7181" max="7181" width="5" style="27" customWidth="1"/>
    <col min="7182" max="7182" width="3.375" style="27" customWidth="1"/>
    <col min="7183" max="7183" width="3.25" style="27" customWidth="1"/>
    <col min="7184" max="7184" width="3.375" style="27" customWidth="1"/>
    <col min="7185" max="7185" width="2.25" style="27" customWidth="1"/>
    <col min="7186" max="7186" width="1.75" style="27" customWidth="1"/>
    <col min="7187" max="7187" width="5.625" style="27" customWidth="1"/>
    <col min="7188" max="7188" width="12" style="27" customWidth="1"/>
    <col min="7189" max="7189" width="2.25" style="27" customWidth="1"/>
    <col min="7190" max="7192" width="9" style="27" customWidth="1"/>
    <col min="7193" max="7193" width="2.625" style="27" customWidth="1"/>
    <col min="7194" max="7194" width="4.875" style="27" customWidth="1"/>
    <col min="7195" max="7195" width="14" style="27" customWidth="1"/>
    <col min="7196" max="7196" width="10.875" style="27" customWidth="1"/>
    <col min="7197" max="7197" width="7.5" style="27" customWidth="1"/>
    <col min="7198" max="7198" width="7.125" style="27" customWidth="1"/>
    <col min="7199" max="7199" width="9" style="27" customWidth="1"/>
    <col min="7200" max="7200" width="31.75" style="27" customWidth="1"/>
    <col min="7201" max="7202" width="13" style="27" customWidth="1"/>
    <col min="7203" max="7203" width="6.125" style="27" customWidth="1"/>
    <col min="7204" max="7204" width="4.5" style="27" customWidth="1"/>
    <col min="7205" max="7205" width="14" style="27" customWidth="1"/>
    <col min="7206" max="7206" width="5.125" style="27" bestFit="1" customWidth="1"/>
    <col min="7207" max="7207" width="6.5" style="27" customWidth="1"/>
    <col min="7208" max="7208" width="6.375" style="27" customWidth="1"/>
    <col min="7209" max="7209" width="4.125" style="27" customWidth="1"/>
    <col min="7210" max="7210" width="6.375" style="27" customWidth="1"/>
    <col min="7211" max="7211" width="6.875" style="27" customWidth="1"/>
    <col min="7212" max="7213" width="6.375" style="27" customWidth="1"/>
    <col min="7214" max="7217" width="4.625" style="27" customWidth="1"/>
    <col min="7218" max="7218" width="7.5" style="27" customWidth="1"/>
    <col min="7219" max="7219" width="5.625" style="27" customWidth="1"/>
    <col min="7220" max="7220" width="5.875" style="27" customWidth="1"/>
    <col min="7221" max="7221" width="8.75" style="27" customWidth="1"/>
    <col min="7222" max="7223" width="7.625" style="27" customWidth="1"/>
    <col min="7224" max="7224" width="10" style="27" customWidth="1"/>
    <col min="7225" max="7225" width="9.625" style="27" customWidth="1"/>
    <col min="7226" max="7228" width="5.125" style="27" customWidth="1"/>
    <col min="7229" max="7229" width="12.75" style="27" customWidth="1"/>
    <col min="7230" max="7231" width="7.25" style="27" customWidth="1"/>
    <col min="7232" max="7247" width="5.125" style="27" customWidth="1"/>
    <col min="7248" max="7424" width="9" style="27"/>
    <col min="7425" max="7425" width="1.625" style="27" customWidth="1"/>
    <col min="7426" max="7426" width="1.875" style="27" customWidth="1"/>
    <col min="7427" max="7428" width="1.625" style="27" customWidth="1"/>
    <col min="7429" max="7429" width="3.875" style="27" customWidth="1"/>
    <col min="7430" max="7430" width="8.375" style="27" customWidth="1"/>
    <col min="7431" max="7431" width="10.125" style="27" customWidth="1"/>
    <col min="7432" max="7432" width="9.75" style="27" customWidth="1"/>
    <col min="7433" max="7433" width="4.75" style="27" customWidth="1"/>
    <col min="7434" max="7434" width="9" style="27" customWidth="1"/>
    <col min="7435" max="7435" width="11" style="27" customWidth="1"/>
    <col min="7436" max="7436" width="10.25" style="27" customWidth="1"/>
    <col min="7437" max="7437" width="5" style="27" customWidth="1"/>
    <col min="7438" max="7438" width="3.375" style="27" customWidth="1"/>
    <col min="7439" max="7439" width="3.25" style="27" customWidth="1"/>
    <col min="7440" max="7440" width="3.375" style="27" customWidth="1"/>
    <col min="7441" max="7441" width="2.25" style="27" customWidth="1"/>
    <col min="7442" max="7442" width="1.75" style="27" customWidth="1"/>
    <col min="7443" max="7443" width="5.625" style="27" customWidth="1"/>
    <col min="7444" max="7444" width="12" style="27" customWidth="1"/>
    <col min="7445" max="7445" width="2.25" style="27" customWidth="1"/>
    <col min="7446" max="7448" width="9" style="27" customWidth="1"/>
    <col min="7449" max="7449" width="2.625" style="27" customWidth="1"/>
    <col min="7450" max="7450" width="4.875" style="27" customWidth="1"/>
    <col min="7451" max="7451" width="14" style="27" customWidth="1"/>
    <col min="7452" max="7452" width="10.875" style="27" customWidth="1"/>
    <col min="7453" max="7453" width="7.5" style="27" customWidth="1"/>
    <col min="7454" max="7454" width="7.125" style="27" customWidth="1"/>
    <col min="7455" max="7455" width="9" style="27" customWidth="1"/>
    <col min="7456" max="7456" width="31.75" style="27" customWidth="1"/>
    <col min="7457" max="7458" width="13" style="27" customWidth="1"/>
    <col min="7459" max="7459" width="6.125" style="27" customWidth="1"/>
    <col min="7460" max="7460" width="4.5" style="27" customWidth="1"/>
    <col min="7461" max="7461" width="14" style="27" customWidth="1"/>
    <col min="7462" max="7462" width="5.125" style="27" bestFit="1" customWidth="1"/>
    <col min="7463" max="7463" width="6.5" style="27" customWidth="1"/>
    <col min="7464" max="7464" width="6.375" style="27" customWidth="1"/>
    <col min="7465" max="7465" width="4.125" style="27" customWidth="1"/>
    <col min="7466" max="7466" width="6.375" style="27" customWidth="1"/>
    <col min="7467" max="7467" width="6.875" style="27" customWidth="1"/>
    <col min="7468" max="7469" width="6.375" style="27" customWidth="1"/>
    <col min="7470" max="7473" width="4.625" style="27" customWidth="1"/>
    <col min="7474" max="7474" width="7.5" style="27" customWidth="1"/>
    <col min="7475" max="7475" width="5.625" style="27" customWidth="1"/>
    <col min="7476" max="7476" width="5.875" style="27" customWidth="1"/>
    <col min="7477" max="7477" width="8.75" style="27" customWidth="1"/>
    <col min="7478" max="7479" width="7.625" style="27" customWidth="1"/>
    <col min="7480" max="7480" width="10" style="27" customWidth="1"/>
    <col min="7481" max="7481" width="9.625" style="27" customWidth="1"/>
    <col min="7482" max="7484" width="5.125" style="27" customWidth="1"/>
    <col min="7485" max="7485" width="12.75" style="27" customWidth="1"/>
    <col min="7486" max="7487" width="7.25" style="27" customWidth="1"/>
    <col min="7488" max="7503" width="5.125" style="27" customWidth="1"/>
    <col min="7504" max="7680" width="9" style="27"/>
    <col min="7681" max="7681" width="1.625" style="27" customWidth="1"/>
    <col min="7682" max="7682" width="1.875" style="27" customWidth="1"/>
    <col min="7683" max="7684" width="1.625" style="27" customWidth="1"/>
    <col min="7685" max="7685" width="3.875" style="27" customWidth="1"/>
    <col min="7686" max="7686" width="8.375" style="27" customWidth="1"/>
    <col min="7687" max="7687" width="10.125" style="27" customWidth="1"/>
    <col min="7688" max="7688" width="9.75" style="27" customWidth="1"/>
    <col min="7689" max="7689" width="4.75" style="27" customWidth="1"/>
    <col min="7690" max="7690" width="9" style="27" customWidth="1"/>
    <col min="7691" max="7691" width="11" style="27" customWidth="1"/>
    <col min="7692" max="7692" width="10.25" style="27" customWidth="1"/>
    <col min="7693" max="7693" width="5" style="27" customWidth="1"/>
    <col min="7694" max="7694" width="3.375" style="27" customWidth="1"/>
    <col min="7695" max="7695" width="3.25" style="27" customWidth="1"/>
    <col min="7696" max="7696" width="3.375" style="27" customWidth="1"/>
    <col min="7697" max="7697" width="2.25" style="27" customWidth="1"/>
    <col min="7698" max="7698" width="1.75" style="27" customWidth="1"/>
    <col min="7699" max="7699" width="5.625" style="27" customWidth="1"/>
    <col min="7700" max="7700" width="12" style="27" customWidth="1"/>
    <col min="7701" max="7701" width="2.25" style="27" customWidth="1"/>
    <col min="7702" max="7704" width="9" style="27" customWidth="1"/>
    <col min="7705" max="7705" width="2.625" style="27" customWidth="1"/>
    <col min="7706" max="7706" width="4.875" style="27" customWidth="1"/>
    <col min="7707" max="7707" width="14" style="27" customWidth="1"/>
    <col min="7708" max="7708" width="10.875" style="27" customWidth="1"/>
    <col min="7709" max="7709" width="7.5" style="27" customWidth="1"/>
    <col min="7710" max="7710" width="7.125" style="27" customWidth="1"/>
    <col min="7711" max="7711" width="9" style="27" customWidth="1"/>
    <col min="7712" max="7712" width="31.75" style="27" customWidth="1"/>
    <col min="7713" max="7714" width="13" style="27" customWidth="1"/>
    <col min="7715" max="7715" width="6.125" style="27" customWidth="1"/>
    <col min="7716" max="7716" width="4.5" style="27" customWidth="1"/>
    <col min="7717" max="7717" width="14" style="27" customWidth="1"/>
    <col min="7718" max="7718" width="5.125" style="27" bestFit="1" customWidth="1"/>
    <col min="7719" max="7719" width="6.5" style="27" customWidth="1"/>
    <col min="7720" max="7720" width="6.375" style="27" customWidth="1"/>
    <col min="7721" max="7721" width="4.125" style="27" customWidth="1"/>
    <col min="7722" max="7722" width="6.375" style="27" customWidth="1"/>
    <col min="7723" max="7723" width="6.875" style="27" customWidth="1"/>
    <col min="7724" max="7725" width="6.375" style="27" customWidth="1"/>
    <col min="7726" max="7729" width="4.625" style="27" customWidth="1"/>
    <col min="7730" max="7730" width="7.5" style="27" customWidth="1"/>
    <col min="7731" max="7731" width="5.625" style="27" customWidth="1"/>
    <col min="7732" max="7732" width="5.875" style="27" customWidth="1"/>
    <col min="7733" max="7733" width="8.75" style="27" customWidth="1"/>
    <col min="7734" max="7735" width="7.625" style="27" customWidth="1"/>
    <col min="7736" max="7736" width="10" style="27" customWidth="1"/>
    <col min="7737" max="7737" width="9.625" style="27" customWidth="1"/>
    <col min="7738" max="7740" width="5.125" style="27" customWidth="1"/>
    <col min="7741" max="7741" width="12.75" style="27" customWidth="1"/>
    <col min="7742" max="7743" width="7.25" style="27" customWidth="1"/>
    <col min="7744" max="7759" width="5.125" style="27" customWidth="1"/>
    <col min="7760" max="7936" width="9" style="27"/>
    <col min="7937" max="7937" width="1.625" style="27" customWidth="1"/>
    <col min="7938" max="7938" width="1.875" style="27" customWidth="1"/>
    <col min="7939" max="7940" width="1.625" style="27" customWidth="1"/>
    <col min="7941" max="7941" width="3.875" style="27" customWidth="1"/>
    <col min="7942" max="7942" width="8.375" style="27" customWidth="1"/>
    <col min="7943" max="7943" width="10.125" style="27" customWidth="1"/>
    <col min="7944" max="7944" width="9.75" style="27" customWidth="1"/>
    <col min="7945" max="7945" width="4.75" style="27" customWidth="1"/>
    <col min="7946" max="7946" width="9" style="27" customWidth="1"/>
    <col min="7947" max="7947" width="11" style="27" customWidth="1"/>
    <col min="7948" max="7948" width="10.25" style="27" customWidth="1"/>
    <col min="7949" max="7949" width="5" style="27" customWidth="1"/>
    <col min="7950" max="7950" width="3.375" style="27" customWidth="1"/>
    <col min="7951" max="7951" width="3.25" style="27" customWidth="1"/>
    <col min="7952" max="7952" width="3.375" style="27" customWidth="1"/>
    <col min="7953" max="7953" width="2.25" style="27" customWidth="1"/>
    <col min="7954" max="7954" width="1.75" style="27" customWidth="1"/>
    <col min="7955" max="7955" width="5.625" style="27" customWidth="1"/>
    <col min="7956" max="7956" width="12" style="27" customWidth="1"/>
    <col min="7957" max="7957" width="2.25" style="27" customWidth="1"/>
    <col min="7958" max="7960" width="9" style="27" customWidth="1"/>
    <col min="7961" max="7961" width="2.625" style="27" customWidth="1"/>
    <col min="7962" max="7962" width="4.875" style="27" customWidth="1"/>
    <col min="7963" max="7963" width="14" style="27" customWidth="1"/>
    <col min="7964" max="7964" width="10.875" style="27" customWidth="1"/>
    <col min="7965" max="7965" width="7.5" style="27" customWidth="1"/>
    <col min="7966" max="7966" width="7.125" style="27" customWidth="1"/>
    <col min="7967" max="7967" width="9" style="27" customWidth="1"/>
    <col min="7968" max="7968" width="31.75" style="27" customWidth="1"/>
    <col min="7969" max="7970" width="13" style="27" customWidth="1"/>
    <col min="7971" max="7971" width="6.125" style="27" customWidth="1"/>
    <col min="7972" max="7972" width="4.5" style="27" customWidth="1"/>
    <col min="7973" max="7973" width="14" style="27" customWidth="1"/>
    <col min="7974" max="7974" width="5.125" style="27" bestFit="1" customWidth="1"/>
    <col min="7975" max="7975" width="6.5" style="27" customWidth="1"/>
    <col min="7976" max="7976" width="6.375" style="27" customWidth="1"/>
    <col min="7977" max="7977" width="4.125" style="27" customWidth="1"/>
    <col min="7978" max="7978" width="6.375" style="27" customWidth="1"/>
    <col min="7979" max="7979" width="6.875" style="27" customWidth="1"/>
    <col min="7980" max="7981" width="6.375" style="27" customWidth="1"/>
    <col min="7982" max="7985" width="4.625" style="27" customWidth="1"/>
    <col min="7986" max="7986" width="7.5" style="27" customWidth="1"/>
    <col min="7987" max="7987" width="5.625" style="27" customWidth="1"/>
    <col min="7988" max="7988" width="5.875" style="27" customWidth="1"/>
    <col min="7989" max="7989" width="8.75" style="27" customWidth="1"/>
    <col min="7990" max="7991" width="7.625" style="27" customWidth="1"/>
    <col min="7992" max="7992" width="10" style="27" customWidth="1"/>
    <col min="7993" max="7993" width="9.625" style="27" customWidth="1"/>
    <col min="7994" max="7996" width="5.125" style="27" customWidth="1"/>
    <col min="7997" max="7997" width="12.75" style="27" customWidth="1"/>
    <col min="7998" max="7999" width="7.25" style="27" customWidth="1"/>
    <col min="8000" max="8015" width="5.125" style="27" customWidth="1"/>
    <col min="8016" max="8192" width="9" style="27"/>
    <col min="8193" max="8193" width="1.625" style="27" customWidth="1"/>
    <col min="8194" max="8194" width="1.875" style="27" customWidth="1"/>
    <col min="8195" max="8196" width="1.625" style="27" customWidth="1"/>
    <col min="8197" max="8197" width="3.875" style="27" customWidth="1"/>
    <col min="8198" max="8198" width="8.375" style="27" customWidth="1"/>
    <col min="8199" max="8199" width="10.125" style="27" customWidth="1"/>
    <col min="8200" max="8200" width="9.75" style="27" customWidth="1"/>
    <col min="8201" max="8201" width="4.75" style="27" customWidth="1"/>
    <col min="8202" max="8202" width="9" style="27" customWidth="1"/>
    <col min="8203" max="8203" width="11" style="27" customWidth="1"/>
    <col min="8204" max="8204" width="10.25" style="27" customWidth="1"/>
    <col min="8205" max="8205" width="5" style="27" customWidth="1"/>
    <col min="8206" max="8206" width="3.375" style="27" customWidth="1"/>
    <col min="8207" max="8207" width="3.25" style="27" customWidth="1"/>
    <col min="8208" max="8208" width="3.375" style="27" customWidth="1"/>
    <col min="8209" max="8209" width="2.25" style="27" customWidth="1"/>
    <col min="8210" max="8210" width="1.75" style="27" customWidth="1"/>
    <col min="8211" max="8211" width="5.625" style="27" customWidth="1"/>
    <col min="8212" max="8212" width="12" style="27" customWidth="1"/>
    <col min="8213" max="8213" width="2.25" style="27" customWidth="1"/>
    <col min="8214" max="8216" width="9" style="27" customWidth="1"/>
    <col min="8217" max="8217" width="2.625" style="27" customWidth="1"/>
    <col min="8218" max="8218" width="4.875" style="27" customWidth="1"/>
    <col min="8219" max="8219" width="14" style="27" customWidth="1"/>
    <col min="8220" max="8220" width="10.875" style="27" customWidth="1"/>
    <col min="8221" max="8221" width="7.5" style="27" customWidth="1"/>
    <col min="8222" max="8222" width="7.125" style="27" customWidth="1"/>
    <col min="8223" max="8223" width="9" style="27" customWidth="1"/>
    <col min="8224" max="8224" width="31.75" style="27" customWidth="1"/>
    <col min="8225" max="8226" width="13" style="27" customWidth="1"/>
    <col min="8227" max="8227" width="6.125" style="27" customWidth="1"/>
    <col min="8228" max="8228" width="4.5" style="27" customWidth="1"/>
    <col min="8229" max="8229" width="14" style="27" customWidth="1"/>
    <col min="8230" max="8230" width="5.125" style="27" bestFit="1" customWidth="1"/>
    <col min="8231" max="8231" width="6.5" style="27" customWidth="1"/>
    <col min="8232" max="8232" width="6.375" style="27" customWidth="1"/>
    <col min="8233" max="8233" width="4.125" style="27" customWidth="1"/>
    <col min="8234" max="8234" width="6.375" style="27" customWidth="1"/>
    <col min="8235" max="8235" width="6.875" style="27" customWidth="1"/>
    <col min="8236" max="8237" width="6.375" style="27" customWidth="1"/>
    <col min="8238" max="8241" width="4.625" style="27" customWidth="1"/>
    <col min="8242" max="8242" width="7.5" style="27" customWidth="1"/>
    <col min="8243" max="8243" width="5.625" style="27" customWidth="1"/>
    <col min="8244" max="8244" width="5.875" style="27" customWidth="1"/>
    <col min="8245" max="8245" width="8.75" style="27" customWidth="1"/>
    <col min="8246" max="8247" width="7.625" style="27" customWidth="1"/>
    <col min="8248" max="8248" width="10" style="27" customWidth="1"/>
    <col min="8249" max="8249" width="9.625" style="27" customWidth="1"/>
    <col min="8250" max="8252" width="5.125" style="27" customWidth="1"/>
    <col min="8253" max="8253" width="12.75" style="27" customWidth="1"/>
    <col min="8254" max="8255" width="7.25" style="27" customWidth="1"/>
    <col min="8256" max="8271" width="5.125" style="27" customWidth="1"/>
    <col min="8272" max="8448" width="9" style="27"/>
    <col min="8449" max="8449" width="1.625" style="27" customWidth="1"/>
    <col min="8450" max="8450" width="1.875" style="27" customWidth="1"/>
    <col min="8451" max="8452" width="1.625" style="27" customWidth="1"/>
    <col min="8453" max="8453" width="3.875" style="27" customWidth="1"/>
    <col min="8454" max="8454" width="8.375" style="27" customWidth="1"/>
    <col min="8455" max="8455" width="10.125" style="27" customWidth="1"/>
    <col min="8456" max="8456" width="9.75" style="27" customWidth="1"/>
    <col min="8457" max="8457" width="4.75" style="27" customWidth="1"/>
    <col min="8458" max="8458" width="9" style="27" customWidth="1"/>
    <col min="8459" max="8459" width="11" style="27" customWidth="1"/>
    <col min="8460" max="8460" width="10.25" style="27" customWidth="1"/>
    <col min="8461" max="8461" width="5" style="27" customWidth="1"/>
    <col min="8462" max="8462" width="3.375" style="27" customWidth="1"/>
    <col min="8463" max="8463" width="3.25" style="27" customWidth="1"/>
    <col min="8464" max="8464" width="3.375" style="27" customWidth="1"/>
    <col min="8465" max="8465" width="2.25" style="27" customWidth="1"/>
    <col min="8466" max="8466" width="1.75" style="27" customWidth="1"/>
    <col min="8467" max="8467" width="5.625" style="27" customWidth="1"/>
    <col min="8468" max="8468" width="12" style="27" customWidth="1"/>
    <col min="8469" max="8469" width="2.25" style="27" customWidth="1"/>
    <col min="8470" max="8472" width="9" style="27" customWidth="1"/>
    <col min="8473" max="8473" width="2.625" style="27" customWidth="1"/>
    <col min="8474" max="8474" width="4.875" style="27" customWidth="1"/>
    <col min="8475" max="8475" width="14" style="27" customWidth="1"/>
    <col min="8476" max="8476" width="10.875" style="27" customWidth="1"/>
    <col min="8477" max="8477" width="7.5" style="27" customWidth="1"/>
    <col min="8478" max="8478" width="7.125" style="27" customWidth="1"/>
    <col min="8479" max="8479" width="9" style="27" customWidth="1"/>
    <col min="8480" max="8480" width="31.75" style="27" customWidth="1"/>
    <col min="8481" max="8482" width="13" style="27" customWidth="1"/>
    <col min="8483" max="8483" width="6.125" style="27" customWidth="1"/>
    <col min="8484" max="8484" width="4.5" style="27" customWidth="1"/>
    <col min="8485" max="8485" width="14" style="27" customWidth="1"/>
    <col min="8486" max="8486" width="5.125" style="27" bestFit="1" customWidth="1"/>
    <col min="8487" max="8487" width="6.5" style="27" customWidth="1"/>
    <col min="8488" max="8488" width="6.375" style="27" customWidth="1"/>
    <col min="8489" max="8489" width="4.125" style="27" customWidth="1"/>
    <col min="8490" max="8490" width="6.375" style="27" customWidth="1"/>
    <col min="8491" max="8491" width="6.875" style="27" customWidth="1"/>
    <col min="8492" max="8493" width="6.375" style="27" customWidth="1"/>
    <col min="8494" max="8497" width="4.625" style="27" customWidth="1"/>
    <col min="8498" max="8498" width="7.5" style="27" customWidth="1"/>
    <col min="8499" max="8499" width="5.625" style="27" customWidth="1"/>
    <col min="8500" max="8500" width="5.875" style="27" customWidth="1"/>
    <col min="8501" max="8501" width="8.75" style="27" customWidth="1"/>
    <col min="8502" max="8503" width="7.625" style="27" customWidth="1"/>
    <col min="8504" max="8504" width="10" style="27" customWidth="1"/>
    <col min="8505" max="8505" width="9.625" style="27" customWidth="1"/>
    <col min="8506" max="8508" width="5.125" style="27" customWidth="1"/>
    <col min="8509" max="8509" width="12.75" style="27" customWidth="1"/>
    <col min="8510" max="8511" width="7.25" style="27" customWidth="1"/>
    <col min="8512" max="8527" width="5.125" style="27" customWidth="1"/>
    <col min="8528" max="8704" width="9" style="27"/>
    <col min="8705" max="8705" width="1.625" style="27" customWidth="1"/>
    <col min="8706" max="8706" width="1.875" style="27" customWidth="1"/>
    <col min="8707" max="8708" width="1.625" style="27" customWidth="1"/>
    <col min="8709" max="8709" width="3.875" style="27" customWidth="1"/>
    <col min="8710" max="8710" width="8.375" style="27" customWidth="1"/>
    <col min="8711" max="8711" width="10.125" style="27" customWidth="1"/>
    <col min="8712" max="8712" width="9.75" style="27" customWidth="1"/>
    <col min="8713" max="8713" width="4.75" style="27" customWidth="1"/>
    <col min="8714" max="8714" width="9" style="27" customWidth="1"/>
    <col min="8715" max="8715" width="11" style="27" customWidth="1"/>
    <col min="8716" max="8716" width="10.25" style="27" customWidth="1"/>
    <col min="8717" max="8717" width="5" style="27" customWidth="1"/>
    <col min="8718" max="8718" width="3.375" style="27" customWidth="1"/>
    <col min="8719" max="8719" width="3.25" style="27" customWidth="1"/>
    <col min="8720" max="8720" width="3.375" style="27" customWidth="1"/>
    <col min="8721" max="8721" width="2.25" style="27" customWidth="1"/>
    <col min="8722" max="8722" width="1.75" style="27" customWidth="1"/>
    <col min="8723" max="8723" width="5.625" style="27" customWidth="1"/>
    <col min="8724" max="8724" width="12" style="27" customWidth="1"/>
    <col min="8725" max="8725" width="2.25" style="27" customWidth="1"/>
    <col min="8726" max="8728" width="9" style="27" customWidth="1"/>
    <col min="8729" max="8729" width="2.625" style="27" customWidth="1"/>
    <col min="8730" max="8730" width="4.875" style="27" customWidth="1"/>
    <col min="8731" max="8731" width="14" style="27" customWidth="1"/>
    <col min="8732" max="8732" width="10.875" style="27" customWidth="1"/>
    <col min="8733" max="8733" width="7.5" style="27" customWidth="1"/>
    <col min="8734" max="8734" width="7.125" style="27" customWidth="1"/>
    <col min="8735" max="8735" width="9" style="27" customWidth="1"/>
    <col min="8736" max="8736" width="31.75" style="27" customWidth="1"/>
    <col min="8737" max="8738" width="13" style="27" customWidth="1"/>
    <col min="8739" max="8739" width="6.125" style="27" customWidth="1"/>
    <col min="8740" max="8740" width="4.5" style="27" customWidth="1"/>
    <col min="8741" max="8741" width="14" style="27" customWidth="1"/>
    <col min="8742" max="8742" width="5.125" style="27" bestFit="1" customWidth="1"/>
    <col min="8743" max="8743" width="6.5" style="27" customWidth="1"/>
    <col min="8744" max="8744" width="6.375" style="27" customWidth="1"/>
    <col min="8745" max="8745" width="4.125" style="27" customWidth="1"/>
    <col min="8746" max="8746" width="6.375" style="27" customWidth="1"/>
    <col min="8747" max="8747" width="6.875" style="27" customWidth="1"/>
    <col min="8748" max="8749" width="6.375" style="27" customWidth="1"/>
    <col min="8750" max="8753" width="4.625" style="27" customWidth="1"/>
    <col min="8754" max="8754" width="7.5" style="27" customWidth="1"/>
    <col min="8755" max="8755" width="5.625" style="27" customWidth="1"/>
    <col min="8756" max="8756" width="5.875" style="27" customWidth="1"/>
    <col min="8757" max="8757" width="8.75" style="27" customWidth="1"/>
    <col min="8758" max="8759" width="7.625" style="27" customWidth="1"/>
    <col min="8760" max="8760" width="10" style="27" customWidth="1"/>
    <col min="8761" max="8761" width="9.625" style="27" customWidth="1"/>
    <col min="8762" max="8764" width="5.125" style="27" customWidth="1"/>
    <col min="8765" max="8765" width="12.75" style="27" customWidth="1"/>
    <col min="8766" max="8767" width="7.25" style="27" customWidth="1"/>
    <col min="8768" max="8783" width="5.125" style="27" customWidth="1"/>
    <col min="8784" max="8960" width="9" style="27"/>
    <col min="8961" max="8961" width="1.625" style="27" customWidth="1"/>
    <col min="8962" max="8962" width="1.875" style="27" customWidth="1"/>
    <col min="8963" max="8964" width="1.625" style="27" customWidth="1"/>
    <col min="8965" max="8965" width="3.875" style="27" customWidth="1"/>
    <col min="8966" max="8966" width="8.375" style="27" customWidth="1"/>
    <col min="8967" max="8967" width="10.125" style="27" customWidth="1"/>
    <col min="8968" max="8968" width="9.75" style="27" customWidth="1"/>
    <col min="8969" max="8969" width="4.75" style="27" customWidth="1"/>
    <col min="8970" max="8970" width="9" style="27" customWidth="1"/>
    <col min="8971" max="8971" width="11" style="27" customWidth="1"/>
    <col min="8972" max="8972" width="10.25" style="27" customWidth="1"/>
    <col min="8973" max="8973" width="5" style="27" customWidth="1"/>
    <col min="8974" max="8974" width="3.375" style="27" customWidth="1"/>
    <col min="8975" max="8975" width="3.25" style="27" customWidth="1"/>
    <col min="8976" max="8976" width="3.375" style="27" customWidth="1"/>
    <col min="8977" max="8977" width="2.25" style="27" customWidth="1"/>
    <col min="8978" max="8978" width="1.75" style="27" customWidth="1"/>
    <col min="8979" max="8979" width="5.625" style="27" customWidth="1"/>
    <col min="8980" max="8980" width="12" style="27" customWidth="1"/>
    <col min="8981" max="8981" width="2.25" style="27" customWidth="1"/>
    <col min="8982" max="8984" width="9" style="27" customWidth="1"/>
    <col min="8985" max="8985" width="2.625" style="27" customWidth="1"/>
    <col min="8986" max="8986" width="4.875" style="27" customWidth="1"/>
    <col min="8987" max="8987" width="14" style="27" customWidth="1"/>
    <col min="8988" max="8988" width="10.875" style="27" customWidth="1"/>
    <col min="8989" max="8989" width="7.5" style="27" customWidth="1"/>
    <col min="8990" max="8990" width="7.125" style="27" customWidth="1"/>
    <col min="8991" max="8991" width="9" style="27" customWidth="1"/>
    <col min="8992" max="8992" width="31.75" style="27" customWidth="1"/>
    <col min="8993" max="8994" width="13" style="27" customWidth="1"/>
    <col min="8995" max="8995" width="6.125" style="27" customWidth="1"/>
    <col min="8996" max="8996" width="4.5" style="27" customWidth="1"/>
    <col min="8997" max="8997" width="14" style="27" customWidth="1"/>
    <col min="8998" max="8998" width="5.125" style="27" bestFit="1" customWidth="1"/>
    <col min="8999" max="8999" width="6.5" style="27" customWidth="1"/>
    <col min="9000" max="9000" width="6.375" style="27" customWidth="1"/>
    <col min="9001" max="9001" width="4.125" style="27" customWidth="1"/>
    <col min="9002" max="9002" width="6.375" style="27" customWidth="1"/>
    <col min="9003" max="9003" width="6.875" style="27" customWidth="1"/>
    <col min="9004" max="9005" width="6.375" style="27" customWidth="1"/>
    <col min="9006" max="9009" width="4.625" style="27" customWidth="1"/>
    <col min="9010" max="9010" width="7.5" style="27" customWidth="1"/>
    <col min="9011" max="9011" width="5.625" style="27" customWidth="1"/>
    <col min="9012" max="9012" width="5.875" style="27" customWidth="1"/>
    <col min="9013" max="9013" width="8.75" style="27" customWidth="1"/>
    <col min="9014" max="9015" width="7.625" style="27" customWidth="1"/>
    <col min="9016" max="9016" width="10" style="27" customWidth="1"/>
    <col min="9017" max="9017" width="9.625" style="27" customWidth="1"/>
    <col min="9018" max="9020" width="5.125" style="27" customWidth="1"/>
    <col min="9021" max="9021" width="12.75" style="27" customWidth="1"/>
    <col min="9022" max="9023" width="7.25" style="27" customWidth="1"/>
    <col min="9024" max="9039" width="5.125" style="27" customWidth="1"/>
    <col min="9040" max="9216" width="9" style="27"/>
    <col min="9217" max="9217" width="1.625" style="27" customWidth="1"/>
    <col min="9218" max="9218" width="1.875" style="27" customWidth="1"/>
    <col min="9219" max="9220" width="1.625" style="27" customWidth="1"/>
    <col min="9221" max="9221" width="3.875" style="27" customWidth="1"/>
    <col min="9222" max="9222" width="8.375" style="27" customWidth="1"/>
    <col min="9223" max="9223" width="10.125" style="27" customWidth="1"/>
    <col min="9224" max="9224" width="9.75" style="27" customWidth="1"/>
    <col min="9225" max="9225" width="4.75" style="27" customWidth="1"/>
    <col min="9226" max="9226" width="9" style="27" customWidth="1"/>
    <col min="9227" max="9227" width="11" style="27" customWidth="1"/>
    <col min="9228" max="9228" width="10.25" style="27" customWidth="1"/>
    <col min="9229" max="9229" width="5" style="27" customWidth="1"/>
    <col min="9230" max="9230" width="3.375" style="27" customWidth="1"/>
    <col min="9231" max="9231" width="3.25" style="27" customWidth="1"/>
    <col min="9232" max="9232" width="3.375" style="27" customWidth="1"/>
    <col min="9233" max="9233" width="2.25" style="27" customWidth="1"/>
    <col min="9234" max="9234" width="1.75" style="27" customWidth="1"/>
    <col min="9235" max="9235" width="5.625" style="27" customWidth="1"/>
    <col min="9236" max="9236" width="12" style="27" customWidth="1"/>
    <col min="9237" max="9237" width="2.25" style="27" customWidth="1"/>
    <col min="9238" max="9240" width="9" style="27" customWidth="1"/>
    <col min="9241" max="9241" width="2.625" style="27" customWidth="1"/>
    <col min="9242" max="9242" width="4.875" style="27" customWidth="1"/>
    <col min="9243" max="9243" width="14" style="27" customWidth="1"/>
    <col min="9244" max="9244" width="10.875" style="27" customWidth="1"/>
    <col min="9245" max="9245" width="7.5" style="27" customWidth="1"/>
    <col min="9246" max="9246" width="7.125" style="27" customWidth="1"/>
    <col min="9247" max="9247" width="9" style="27" customWidth="1"/>
    <col min="9248" max="9248" width="31.75" style="27" customWidth="1"/>
    <col min="9249" max="9250" width="13" style="27" customWidth="1"/>
    <col min="9251" max="9251" width="6.125" style="27" customWidth="1"/>
    <col min="9252" max="9252" width="4.5" style="27" customWidth="1"/>
    <col min="9253" max="9253" width="14" style="27" customWidth="1"/>
    <col min="9254" max="9254" width="5.125" style="27" bestFit="1" customWidth="1"/>
    <col min="9255" max="9255" width="6.5" style="27" customWidth="1"/>
    <col min="9256" max="9256" width="6.375" style="27" customWidth="1"/>
    <col min="9257" max="9257" width="4.125" style="27" customWidth="1"/>
    <col min="9258" max="9258" width="6.375" style="27" customWidth="1"/>
    <col min="9259" max="9259" width="6.875" style="27" customWidth="1"/>
    <col min="9260" max="9261" width="6.375" style="27" customWidth="1"/>
    <col min="9262" max="9265" width="4.625" style="27" customWidth="1"/>
    <col min="9266" max="9266" width="7.5" style="27" customWidth="1"/>
    <col min="9267" max="9267" width="5.625" style="27" customWidth="1"/>
    <col min="9268" max="9268" width="5.875" style="27" customWidth="1"/>
    <col min="9269" max="9269" width="8.75" style="27" customWidth="1"/>
    <col min="9270" max="9271" width="7.625" style="27" customWidth="1"/>
    <col min="9272" max="9272" width="10" style="27" customWidth="1"/>
    <col min="9273" max="9273" width="9.625" style="27" customWidth="1"/>
    <col min="9274" max="9276" width="5.125" style="27" customWidth="1"/>
    <col min="9277" max="9277" width="12.75" style="27" customWidth="1"/>
    <col min="9278" max="9279" width="7.25" style="27" customWidth="1"/>
    <col min="9280" max="9295" width="5.125" style="27" customWidth="1"/>
    <col min="9296" max="9472" width="9" style="27"/>
    <col min="9473" max="9473" width="1.625" style="27" customWidth="1"/>
    <col min="9474" max="9474" width="1.875" style="27" customWidth="1"/>
    <col min="9475" max="9476" width="1.625" style="27" customWidth="1"/>
    <col min="9477" max="9477" width="3.875" style="27" customWidth="1"/>
    <col min="9478" max="9478" width="8.375" style="27" customWidth="1"/>
    <col min="9479" max="9479" width="10.125" style="27" customWidth="1"/>
    <col min="9480" max="9480" width="9.75" style="27" customWidth="1"/>
    <col min="9481" max="9481" width="4.75" style="27" customWidth="1"/>
    <col min="9482" max="9482" width="9" style="27" customWidth="1"/>
    <col min="9483" max="9483" width="11" style="27" customWidth="1"/>
    <col min="9484" max="9484" width="10.25" style="27" customWidth="1"/>
    <col min="9485" max="9485" width="5" style="27" customWidth="1"/>
    <col min="9486" max="9486" width="3.375" style="27" customWidth="1"/>
    <col min="9487" max="9487" width="3.25" style="27" customWidth="1"/>
    <col min="9488" max="9488" width="3.375" style="27" customWidth="1"/>
    <col min="9489" max="9489" width="2.25" style="27" customWidth="1"/>
    <col min="9490" max="9490" width="1.75" style="27" customWidth="1"/>
    <col min="9491" max="9491" width="5.625" style="27" customWidth="1"/>
    <col min="9492" max="9492" width="12" style="27" customWidth="1"/>
    <col min="9493" max="9493" width="2.25" style="27" customWidth="1"/>
    <col min="9494" max="9496" width="9" style="27" customWidth="1"/>
    <col min="9497" max="9497" width="2.625" style="27" customWidth="1"/>
    <col min="9498" max="9498" width="4.875" style="27" customWidth="1"/>
    <col min="9499" max="9499" width="14" style="27" customWidth="1"/>
    <col min="9500" max="9500" width="10.875" style="27" customWidth="1"/>
    <col min="9501" max="9501" width="7.5" style="27" customWidth="1"/>
    <col min="9502" max="9502" width="7.125" style="27" customWidth="1"/>
    <col min="9503" max="9503" width="9" style="27" customWidth="1"/>
    <col min="9504" max="9504" width="31.75" style="27" customWidth="1"/>
    <col min="9505" max="9506" width="13" style="27" customWidth="1"/>
    <col min="9507" max="9507" width="6.125" style="27" customWidth="1"/>
    <col min="9508" max="9508" width="4.5" style="27" customWidth="1"/>
    <col min="9509" max="9509" width="14" style="27" customWidth="1"/>
    <col min="9510" max="9510" width="5.125" style="27" bestFit="1" customWidth="1"/>
    <col min="9511" max="9511" width="6.5" style="27" customWidth="1"/>
    <col min="9512" max="9512" width="6.375" style="27" customWidth="1"/>
    <col min="9513" max="9513" width="4.125" style="27" customWidth="1"/>
    <col min="9514" max="9514" width="6.375" style="27" customWidth="1"/>
    <col min="9515" max="9515" width="6.875" style="27" customWidth="1"/>
    <col min="9516" max="9517" width="6.375" style="27" customWidth="1"/>
    <col min="9518" max="9521" width="4.625" style="27" customWidth="1"/>
    <col min="9522" max="9522" width="7.5" style="27" customWidth="1"/>
    <col min="9523" max="9523" width="5.625" style="27" customWidth="1"/>
    <col min="9524" max="9524" width="5.875" style="27" customWidth="1"/>
    <col min="9525" max="9525" width="8.75" style="27" customWidth="1"/>
    <col min="9526" max="9527" width="7.625" style="27" customWidth="1"/>
    <col min="9528" max="9528" width="10" style="27" customWidth="1"/>
    <col min="9529" max="9529" width="9.625" style="27" customWidth="1"/>
    <col min="9530" max="9532" width="5.125" style="27" customWidth="1"/>
    <col min="9533" max="9533" width="12.75" style="27" customWidth="1"/>
    <col min="9534" max="9535" width="7.25" style="27" customWidth="1"/>
    <col min="9536" max="9551" width="5.125" style="27" customWidth="1"/>
    <col min="9552" max="9728" width="9" style="27"/>
    <col min="9729" max="9729" width="1.625" style="27" customWidth="1"/>
    <col min="9730" max="9730" width="1.875" style="27" customWidth="1"/>
    <col min="9731" max="9732" width="1.625" style="27" customWidth="1"/>
    <col min="9733" max="9733" width="3.875" style="27" customWidth="1"/>
    <col min="9734" max="9734" width="8.375" style="27" customWidth="1"/>
    <col min="9735" max="9735" width="10.125" style="27" customWidth="1"/>
    <col min="9736" max="9736" width="9.75" style="27" customWidth="1"/>
    <col min="9737" max="9737" width="4.75" style="27" customWidth="1"/>
    <col min="9738" max="9738" width="9" style="27" customWidth="1"/>
    <col min="9739" max="9739" width="11" style="27" customWidth="1"/>
    <col min="9740" max="9740" width="10.25" style="27" customWidth="1"/>
    <col min="9741" max="9741" width="5" style="27" customWidth="1"/>
    <col min="9742" max="9742" width="3.375" style="27" customWidth="1"/>
    <col min="9743" max="9743" width="3.25" style="27" customWidth="1"/>
    <col min="9744" max="9744" width="3.375" style="27" customWidth="1"/>
    <col min="9745" max="9745" width="2.25" style="27" customWidth="1"/>
    <col min="9746" max="9746" width="1.75" style="27" customWidth="1"/>
    <col min="9747" max="9747" width="5.625" style="27" customWidth="1"/>
    <col min="9748" max="9748" width="12" style="27" customWidth="1"/>
    <col min="9749" max="9749" width="2.25" style="27" customWidth="1"/>
    <col min="9750" max="9752" width="9" style="27" customWidth="1"/>
    <col min="9753" max="9753" width="2.625" style="27" customWidth="1"/>
    <col min="9754" max="9754" width="4.875" style="27" customWidth="1"/>
    <col min="9755" max="9755" width="14" style="27" customWidth="1"/>
    <col min="9756" max="9756" width="10.875" style="27" customWidth="1"/>
    <col min="9757" max="9757" width="7.5" style="27" customWidth="1"/>
    <col min="9758" max="9758" width="7.125" style="27" customWidth="1"/>
    <col min="9759" max="9759" width="9" style="27" customWidth="1"/>
    <col min="9760" max="9760" width="31.75" style="27" customWidth="1"/>
    <col min="9761" max="9762" width="13" style="27" customWidth="1"/>
    <col min="9763" max="9763" width="6.125" style="27" customWidth="1"/>
    <col min="9764" max="9764" width="4.5" style="27" customWidth="1"/>
    <col min="9765" max="9765" width="14" style="27" customWidth="1"/>
    <col min="9766" max="9766" width="5.125" style="27" bestFit="1" customWidth="1"/>
    <col min="9767" max="9767" width="6.5" style="27" customWidth="1"/>
    <col min="9768" max="9768" width="6.375" style="27" customWidth="1"/>
    <col min="9769" max="9769" width="4.125" style="27" customWidth="1"/>
    <col min="9770" max="9770" width="6.375" style="27" customWidth="1"/>
    <col min="9771" max="9771" width="6.875" style="27" customWidth="1"/>
    <col min="9772" max="9773" width="6.375" style="27" customWidth="1"/>
    <col min="9774" max="9777" width="4.625" style="27" customWidth="1"/>
    <col min="9778" max="9778" width="7.5" style="27" customWidth="1"/>
    <col min="9779" max="9779" width="5.625" style="27" customWidth="1"/>
    <col min="9780" max="9780" width="5.875" style="27" customWidth="1"/>
    <col min="9781" max="9781" width="8.75" style="27" customWidth="1"/>
    <col min="9782" max="9783" width="7.625" style="27" customWidth="1"/>
    <col min="9784" max="9784" width="10" style="27" customWidth="1"/>
    <col min="9785" max="9785" width="9.625" style="27" customWidth="1"/>
    <col min="9786" max="9788" width="5.125" style="27" customWidth="1"/>
    <col min="9789" max="9789" width="12.75" style="27" customWidth="1"/>
    <col min="9790" max="9791" width="7.25" style="27" customWidth="1"/>
    <col min="9792" max="9807" width="5.125" style="27" customWidth="1"/>
    <col min="9808" max="9984" width="9" style="27"/>
    <col min="9985" max="9985" width="1.625" style="27" customWidth="1"/>
    <col min="9986" max="9986" width="1.875" style="27" customWidth="1"/>
    <col min="9987" max="9988" width="1.625" style="27" customWidth="1"/>
    <col min="9989" max="9989" width="3.875" style="27" customWidth="1"/>
    <col min="9990" max="9990" width="8.375" style="27" customWidth="1"/>
    <col min="9991" max="9991" width="10.125" style="27" customWidth="1"/>
    <col min="9992" max="9992" width="9.75" style="27" customWidth="1"/>
    <col min="9993" max="9993" width="4.75" style="27" customWidth="1"/>
    <col min="9994" max="9994" width="9" style="27" customWidth="1"/>
    <col min="9995" max="9995" width="11" style="27" customWidth="1"/>
    <col min="9996" max="9996" width="10.25" style="27" customWidth="1"/>
    <col min="9997" max="9997" width="5" style="27" customWidth="1"/>
    <col min="9998" max="9998" width="3.375" style="27" customWidth="1"/>
    <col min="9999" max="9999" width="3.25" style="27" customWidth="1"/>
    <col min="10000" max="10000" width="3.375" style="27" customWidth="1"/>
    <col min="10001" max="10001" width="2.25" style="27" customWidth="1"/>
    <col min="10002" max="10002" width="1.75" style="27" customWidth="1"/>
    <col min="10003" max="10003" width="5.625" style="27" customWidth="1"/>
    <col min="10004" max="10004" width="12" style="27" customWidth="1"/>
    <col min="10005" max="10005" width="2.25" style="27" customWidth="1"/>
    <col min="10006" max="10008" width="9" style="27" customWidth="1"/>
    <col min="10009" max="10009" width="2.625" style="27" customWidth="1"/>
    <col min="10010" max="10010" width="4.875" style="27" customWidth="1"/>
    <col min="10011" max="10011" width="14" style="27" customWidth="1"/>
    <col min="10012" max="10012" width="10.875" style="27" customWidth="1"/>
    <col min="10013" max="10013" width="7.5" style="27" customWidth="1"/>
    <col min="10014" max="10014" width="7.125" style="27" customWidth="1"/>
    <col min="10015" max="10015" width="9" style="27" customWidth="1"/>
    <col min="10016" max="10016" width="31.75" style="27" customWidth="1"/>
    <col min="10017" max="10018" width="13" style="27" customWidth="1"/>
    <col min="10019" max="10019" width="6.125" style="27" customWidth="1"/>
    <col min="10020" max="10020" width="4.5" style="27" customWidth="1"/>
    <col min="10021" max="10021" width="14" style="27" customWidth="1"/>
    <col min="10022" max="10022" width="5.125" style="27" bestFit="1" customWidth="1"/>
    <col min="10023" max="10023" width="6.5" style="27" customWidth="1"/>
    <col min="10024" max="10024" width="6.375" style="27" customWidth="1"/>
    <col min="10025" max="10025" width="4.125" style="27" customWidth="1"/>
    <col min="10026" max="10026" width="6.375" style="27" customWidth="1"/>
    <col min="10027" max="10027" width="6.875" style="27" customWidth="1"/>
    <col min="10028" max="10029" width="6.375" style="27" customWidth="1"/>
    <col min="10030" max="10033" width="4.625" style="27" customWidth="1"/>
    <col min="10034" max="10034" width="7.5" style="27" customWidth="1"/>
    <col min="10035" max="10035" width="5.625" style="27" customWidth="1"/>
    <col min="10036" max="10036" width="5.875" style="27" customWidth="1"/>
    <col min="10037" max="10037" width="8.75" style="27" customWidth="1"/>
    <col min="10038" max="10039" width="7.625" style="27" customWidth="1"/>
    <col min="10040" max="10040" width="10" style="27" customWidth="1"/>
    <col min="10041" max="10041" width="9.625" style="27" customWidth="1"/>
    <col min="10042" max="10044" width="5.125" style="27" customWidth="1"/>
    <col min="10045" max="10045" width="12.75" style="27" customWidth="1"/>
    <col min="10046" max="10047" width="7.25" style="27" customWidth="1"/>
    <col min="10048" max="10063" width="5.125" style="27" customWidth="1"/>
    <col min="10064" max="10240" width="9" style="27"/>
    <col min="10241" max="10241" width="1.625" style="27" customWidth="1"/>
    <col min="10242" max="10242" width="1.875" style="27" customWidth="1"/>
    <col min="10243" max="10244" width="1.625" style="27" customWidth="1"/>
    <col min="10245" max="10245" width="3.875" style="27" customWidth="1"/>
    <col min="10246" max="10246" width="8.375" style="27" customWidth="1"/>
    <col min="10247" max="10247" width="10.125" style="27" customWidth="1"/>
    <col min="10248" max="10248" width="9.75" style="27" customWidth="1"/>
    <col min="10249" max="10249" width="4.75" style="27" customWidth="1"/>
    <col min="10250" max="10250" width="9" style="27" customWidth="1"/>
    <col min="10251" max="10251" width="11" style="27" customWidth="1"/>
    <col min="10252" max="10252" width="10.25" style="27" customWidth="1"/>
    <col min="10253" max="10253" width="5" style="27" customWidth="1"/>
    <col min="10254" max="10254" width="3.375" style="27" customWidth="1"/>
    <col min="10255" max="10255" width="3.25" style="27" customWidth="1"/>
    <col min="10256" max="10256" width="3.375" style="27" customWidth="1"/>
    <col min="10257" max="10257" width="2.25" style="27" customWidth="1"/>
    <col min="10258" max="10258" width="1.75" style="27" customWidth="1"/>
    <col min="10259" max="10259" width="5.625" style="27" customWidth="1"/>
    <col min="10260" max="10260" width="12" style="27" customWidth="1"/>
    <col min="10261" max="10261" width="2.25" style="27" customWidth="1"/>
    <col min="10262" max="10264" width="9" style="27" customWidth="1"/>
    <col min="10265" max="10265" width="2.625" style="27" customWidth="1"/>
    <col min="10266" max="10266" width="4.875" style="27" customWidth="1"/>
    <col min="10267" max="10267" width="14" style="27" customWidth="1"/>
    <col min="10268" max="10268" width="10.875" style="27" customWidth="1"/>
    <col min="10269" max="10269" width="7.5" style="27" customWidth="1"/>
    <col min="10270" max="10270" width="7.125" style="27" customWidth="1"/>
    <col min="10271" max="10271" width="9" style="27" customWidth="1"/>
    <col min="10272" max="10272" width="31.75" style="27" customWidth="1"/>
    <col min="10273" max="10274" width="13" style="27" customWidth="1"/>
    <col min="10275" max="10275" width="6.125" style="27" customWidth="1"/>
    <col min="10276" max="10276" width="4.5" style="27" customWidth="1"/>
    <col min="10277" max="10277" width="14" style="27" customWidth="1"/>
    <col min="10278" max="10278" width="5.125" style="27" bestFit="1" customWidth="1"/>
    <col min="10279" max="10279" width="6.5" style="27" customWidth="1"/>
    <col min="10280" max="10280" width="6.375" style="27" customWidth="1"/>
    <col min="10281" max="10281" width="4.125" style="27" customWidth="1"/>
    <col min="10282" max="10282" width="6.375" style="27" customWidth="1"/>
    <col min="10283" max="10283" width="6.875" style="27" customWidth="1"/>
    <col min="10284" max="10285" width="6.375" style="27" customWidth="1"/>
    <col min="10286" max="10289" width="4.625" style="27" customWidth="1"/>
    <col min="10290" max="10290" width="7.5" style="27" customWidth="1"/>
    <col min="10291" max="10291" width="5.625" style="27" customWidth="1"/>
    <col min="10292" max="10292" width="5.875" style="27" customWidth="1"/>
    <col min="10293" max="10293" width="8.75" style="27" customWidth="1"/>
    <col min="10294" max="10295" width="7.625" style="27" customWidth="1"/>
    <col min="10296" max="10296" width="10" style="27" customWidth="1"/>
    <col min="10297" max="10297" width="9.625" style="27" customWidth="1"/>
    <col min="10298" max="10300" width="5.125" style="27" customWidth="1"/>
    <col min="10301" max="10301" width="12.75" style="27" customWidth="1"/>
    <col min="10302" max="10303" width="7.25" style="27" customWidth="1"/>
    <col min="10304" max="10319" width="5.125" style="27" customWidth="1"/>
    <col min="10320" max="10496" width="9" style="27"/>
    <col min="10497" max="10497" width="1.625" style="27" customWidth="1"/>
    <col min="10498" max="10498" width="1.875" style="27" customWidth="1"/>
    <col min="10499" max="10500" width="1.625" style="27" customWidth="1"/>
    <col min="10501" max="10501" width="3.875" style="27" customWidth="1"/>
    <col min="10502" max="10502" width="8.375" style="27" customWidth="1"/>
    <col min="10503" max="10503" width="10.125" style="27" customWidth="1"/>
    <col min="10504" max="10504" width="9.75" style="27" customWidth="1"/>
    <col min="10505" max="10505" width="4.75" style="27" customWidth="1"/>
    <col min="10506" max="10506" width="9" style="27" customWidth="1"/>
    <col min="10507" max="10507" width="11" style="27" customWidth="1"/>
    <col min="10508" max="10508" width="10.25" style="27" customWidth="1"/>
    <col min="10509" max="10509" width="5" style="27" customWidth="1"/>
    <col min="10510" max="10510" width="3.375" style="27" customWidth="1"/>
    <col min="10511" max="10511" width="3.25" style="27" customWidth="1"/>
    <col min="10512" max="10512" width="3.375" style="27" customWidth="1"/>
    <col min="10513" max="10513" width="2.25" style="27" customWidth="1"/>
    <col min="10514" max="10514" width="1.75" style="27" customWidth="1"/>
    <col min="10515" max="10515" width="5.625" style="27" customWidth="1"/>
    <col min="10516" max="10516" width="12" style="27" customWidth="1"/>
    <col min="10517" max="10517" width="2.25" style="27" customWidth="1"/>
    <col min="10518" max="10520" width="9" style="27" customWidth="1"/>
    <col min="10521" max="10521" width="2.625" style="27" customWidth="1"/>
    <col min="10522" max="10522" width="4.875" style="27" customWidth="1"/>
    <col min="10523" max="10523" width="14" style="27" customWidth="1"/>
    <col min="10524" max="10524" width="10.875" style="27" customWidth="1"/>
    <col min="10525" max="10525" width="7.5" style="27" customWidth="1"/>
    <col min="10526" max="10526" width="7.125" style="27" customWidth="1"/>
    <col min="10527" max="10527" width="9" style="27" customWidth="1"/>
    <col min="10528" max="10528" width="31.75" style="27" customWidth="1"/>
    <col min="10529" max="10530" width="13" style="27" customWidth="1"/>
    <col min="10531" max="10531" width="6.125" style="27" customWidth="1"/>
    <col min="10532" max="10532" width="4.5" style="27" customWidth="1"/>
    <col min="10533" max="10533" width="14" style="27" customWidth="1"/>
    <col min="10534" max="10534" width="5.125" style="27" bestFit="1" customWidth="1"/>
    <col min="10535" max="10535" width="6.5" style="27" customWidth="1"/>
    <col min="10536" max="10536" width="6.375" style="27" customWidth="1"/>
    <col min="10537" max="10537" width="4.125" style="27" customWidth="1"/>
    <col min="10538" max="10538" width="6.375" style="27" customWidth="1"/>
    <col min="10539" max="10539" width="6.875" style="27" customWidth="1"/>
    <col min="10540" max="10541" width="6.375" style="27" customWidth="1"/>
    <col min="10542" max="10545" width="4.625" style="27" customWidth="1"/>
    <col min="10546" max="10546" width="7.5" style="27" customWidth="1"/>
    <col min="10547" max="10547" width="5.625" style="27" customWidth="1"/>
    <col min="10548" max="10548" width="5.875" style="27" customWidth="1"/>
    <col min="10549" max="10549" width="8.75" style="27" customWidth="1"/>
    <col min="10550" max="10551" width="7.625" style="27" customWidth="1"/>
    <col min="10552" max="10552" width="10" style="27" customWidth="1"/>
    <col min="10553" max="10553" width="9.625" style="27" customWidth="1"/>
    <col min="10554" max="10556" width="5.125" style="27" customWidth="1"/>
    <col min="10557" max="10557" width="12.75" style="27" customWidth="1"/>
    <col min="10558" max="10559" width="7.25" style="27" customWidth="1"/>
    <col min="10560" max="10575" width="5.125" style="27" customWidth="1"/>
    <col min="10576" max="10752" width="9" style="27"/>
    <col min="10753" max="10753" width="1.625" style="27" customWidth="1"/>
    <col min="10754" max="10754" width="1.875" style="27" customWidth="1"/>
    <col min="10755" max="10756" width="1.625" style="27" customWidth="1"/>
    <col min="10757" max="10757" width="3.875" style="27" customWidth="1"/>
    <col min="10758" max="10758" width="8.375" style="27" customWidth="1"/>
    <col min="10759" max="10759" width="10.125" style="27" customWidth="1"/>
    <col min="10760" max="10760" width="9.75" style="27" customWidth="1"/>
    <col min="10761" max="10761" width="4.75" style="27" customWidth="1"/>
    <col min="10762" max="10762" width="9" style="27" customWidth="1"/>
    <col min="10763" max="10763" width="11" style="27" customWidth="1"/>
    <col min="10764" max="10764" width="10.25" style="27" customWidth="1"/>
    <col min="10765" max="10765" width="5" style="27" customWidth="1"/>
    <col min="10766" max="10766" width="3.375" style="27" customWidth="1"/>
    <col min="10767" max="10767" width="3.25" style="27" customWidth="1"/>
    <col min="10768" max="10768" width="3.375" style="27" customWidth="1"/>
    <col min="10769" max="10769" width="2.25" style="27" customWidth="1"/>
    <col min="10770" max="10770" width="1.75" style="27" customWidth="1"/>
    <col min="10771" max="10771" width="5.625" style="27" customWidth="1"/>
    <col min="10772" max="10772" width="12" style="27" customWidth="1"/>
    <col min="10773" max="10773" width="2.25" style="27" customWidth="1"/>
    <col min="10774" max="10776" width="9" style="27" customWidth="1"/>
    <col min="10777" max="10777" width="2.625" style="27" customWidth="1"/>
    <col min="10778" max="10778" width="4.875" style="27" customWidth="1"/>
    <col min="10779" max="10779" width="14" style="27" customWidth="1"/>
    <col min="10780" max="10780" width="10.875" style="27" customWidth="1"/>
    <col min="10781" max="10781" width="7.5" style="27" customWidth="1"/>
    <col min="10782" max="10782" width="7.125" style="27" customWidth="1"/>
    <col min="10783" max="10783" width="9" style="27" customWidth="1"/>
    <col min="10784" max="10784" width="31.75" style="27" customWidth="1"/>
    <col min="10785" max="10786" width="13" style="27" customWidth="1"/>
    <col min="10787" max="10787" width="6.125" style="27" customWidth="1"/>
    <col min="10788" max="10788" width="4.5" style="27" customWidth="1"/>
    <col min="10789" max="10789" width="14" style="27" customWidth="1"/>
    <col min="10790" max="10790" width="5.125" style="27" bestFit="1" customWidth="1"/>
    <col min="10791" max="10791" width="6.5" style="27" customWidth="1"/>
    <col min="10792" max="10792" width="6.375" style="27" customWidth="1"/>
    <col min="10793" max="10793" width="4.125" style="27" customWidth="1"/>
    <col min="10794" max="10794" width="6.375" style="27" customWidth="1"/>
    <col min="10795" max="10795" width="6.875" style="27" customWidth="1"/>
    <col min="10796" max="10797" width="6.375" style="27" customWidth="1"/>
    <col min="10798" max="10801" width="4.625" style="27" customWidth="1"/>
    <col min="10802" max="10802" width="7.5" style="27" customWidth="1"/>
    <col min="10803" max="10803" width="5.625" style="27" customWidth="1"/>
    <col min="10804" max="10804" width="5.875" style="27" customWidth="1"/>
    <col min="10805" max="10805" width="8.75" style="27" customWidth="1"/>
    <col min="10806" max="10807" width="7.625" style="27" customWidth="1"/>
    <col min="10808" max="10808" width="10" style="27" customWidth="1"/>
    <col min="10809" max="10809" width="9.625" style="27" customWidth="1"/>
    <col min="10810" max="10812" width="5.125" style="27" customWidth="1"/>
    <col min="10813" max="10813" width="12.75" style="27" customWidth="1"/>
    <col min="10814" max="10815" width="7.25" style="27" customWidth="1"/>
    <col min="10816" max="10831" width="5.125" style="27" customWidth="1"/>
    <col min="10832" max="11008" width="9" style="27"/>
    <col min="11009" max="11009" width="1.625" style="27" customWidth="1"/>
    <col min="11010" max="11010" width="1.875" style="27" customWidth="1"/>
    <col min="11011" max="11012" width="1.625" style="27" customWidth="1"/>
    <col min="11013" max="11013" width="3.875" style="27" customWidth="1"/>
    <col min="11014" max="11014" width="8.375" style="27" customWidth="1"/>
    <col min="11015" max="11015" width="10.125" style="27" customWidth="1"/>
    <col min="11016" max="11016" width="9.75" style="27" customWidth="1"/>
    <col min="11017" max="11017" width="4.75" style="27" customWidth="1"/>
    <col min="11018" max="11018" width="9" style="27" customWidth="1"/>
    <col min="11019" max="11019" width="11" style="27" customWidth="1"/>
    <col min="11020" max="11020" width="10.25" style="27" customWidth="1"/>
    <col min="11021" max="11021" width="5" style="27" customWidth="1"/>
    <col min="11022" max="11022" width="3.375" style="27" customWidth="1"/>
    <col min="11023" max="11023" width="3.25" style="27" customWidth="1"/>
    <col min="11024" max="11024" width="3.375" style="27" customWidth="1"/>
    <col min="11025" max="11025" width="2.25" style="27" customWidth="1"/>
    <col min="11026" max="11026" width="1.75" style="27" customWidth="1"/>
    <col min="11027" max="11027" width="5.625" style="27" customWidth="1"/>
    <col min="11028" max="11028" width="12" style="27" customWidth="1"/>
    <col min="11029" max="11029" width="2.25" style="27" customWidth="1"/>
    <col min="11030" max="11032" width="9" style="27" customWidth="1"/>
    <col min="11033" max="11033" width="2.625" style="27" customWidth="1"/>
    <col min="11034" max="11034" width="4.875" style="27" customWidth="1"/>
    <col min="11035" max="11035" width="14" style="27" customWidth="1"/>
    <col min="11036" max="11036" width="10.875" style="27" customWidth="1"/>
    <col min="11037" max="11037" width="7.5" style="27" customWidth="1"/>
    <col min="11038" max="11038" width="7.125" style="27" customWidth="1"/>
    <col min="11039" max="11039" width="9" style="27" customWidth="1"/>
    <col min="11040" max="11040" width="31.75" style="27" customWidth="1"/>
    <col min="11041" max="11042" width="13" style="27" customWidth="1"/>
    <col min="11043" max="11043" width="6.125" style="27" customWidth="1"/>
    <col min="11044" max="11044" width="4.5" style="27" customWidth="1"/>
    <col min="11045" max="11045" width="14" style="27" customWidth="1"/>
    <col min="11046" max="11046" width="5.125" style="27" bestFit="1" customWidth="1"/>
    <col min="11047" max="11047" width="6.5" style="27" customWidth="1"/>
    <col min="11048" max="11048" width="6.375" style="27" customWidth="1"/>
    <col min="11049" max="11049" width="4.125" style="27" customWidth="1"/>
    <col min="11050" max="11050" width="6.375" style="27" customWidth="1"/>
    <col min="11051" max="11051" width="6.875" style="27" customWidth="1"/>
    <col min="11052" max="11053" width="6.375" style="27" customWidth="1"/>
    <col min="11054" max="11057" width="4.625" style="27" customWidth="1"/>
    <col min="11058" max="11058" width="7.5" style="27" customWidth="1"/>
    <col min="11059" max="11059" width="5.625" style="27" customWidth="1"/>
    <col min="11060" max="11060" width="5.875" style="27" customWidth="1"/>
    <col min="11061" max="11061" width="8.75" style="27" customWidth="1"/>
    <col min="11062" max="11063" width="7.625" style="27" customWidth="1"/>
    <col min="11064" max="11064" width="10" style="27" customWidth="1"/>
    <col min="11065" max="11065" width="9.625" style="27" customWidth="1"/>
    <col min="11066" max="11068" width="5.125" style="27" customWidth="1"/>
    <col min="11069" max="11069" width="12.75" style="27" customWidth="1"/>
    <col min="11070" max="11071" width="7.25" style="27" customWidth="1"/>
    <col min="11072" max="11087" width="5.125" style="27" customWidth="1"/>
    <col min="11088" max="11264" width="9" style="27"/>
    <col min="11265" max="11265" width="1.625" style="27" customWidth="1"/>
    <col min="11266" max="11266" width="1.875" style="27" customWidth="1"/>
    <col min="11267" max="11268" width="1.625" style="27" customWidth="1"/>
    <col min="11269" max="11269" width="3.875" style="27" customWidth="1"/>
    <col min="11270" max="11270" width="8.375" style="27" customWidth="1"/>
    <col min="11271" max="11271" width="10.125" style="27" customWidth="1"/>
    <col min="11272" max="11272" width="9.75" style="27" customWidth="1"/>
    <col min="11273" max="11273" width="4.75" style="27" customWidth="1"/>
    <col min="11274" max="11274" width="9" style="27" customWidth="1"/>
    <col min="11275" max="11275" width="11" style="27" customWidth="1"/>
    <col min="11276" max="11276" width="10.25" style="27" customWidth="1"/>
    <col min="11277" max="11277" width="5" style="27" customWidth="1"/>
    <col min="11278" max="11278" width="3.375" style="27" customWidth="1"/>
    <col min="11279" max="11279" width="3.25" style="27" customWidth="1"/>
    <col min="11280" max="11280" width="3.375" style="27" customWidth="1"/>
    <col min="11281" max="11281" width="2.25" style="27" customWidth="1"/>
    <col min="11282" max="11282" width="1.75" style="27" customWidth="1"/>
    <col min="11283" max="11283" width="5.625" style="27" customWidth="1"/>
    <col min="11284" max="11284" width="12" style="27" customWidth="1"/>
    <col min="11285" max="11285" width="2.25" style="27" customWidth="1"/>
    <col min="11286" max="11288" width="9" style="27" customWidth="1"/>
    <col min="11289" max="11289" width="2.625" style="27" customWidth="1"/>
    <col min="11290" max="11290" width="4.875" style="27" customWidth="1"/>
    <col min="11291" max="11291" width="14" style="27" customWidth="1"/>
    <col min="11292" max="11292" width="10.875" style="27" customWidth="1"/>
    <col min="11293" max="11293" width="7.5" style="27" customWidth="1"/>
    <col min="11294" max="11294" width="7.125" style="27" customWidth="1"/>
    <col min="11295" max="11295" width="9" style="27" customWidth="1"/>
    <col min="11296" max="11296" width="31.75" style="27" customWidth="1"/>
    <col min="11297" max="11298" width="13" style="27" customWidth="1"/>
    <col min="11299" max="11299" width="6.125" style="27" customWidth="1"/>
    <col min="11300" max="11300" width="4.5" style="27" customWidth="1"/>
    <col min="11301" max="11301" width="14" style="27" customWidth="1"/>
    <col min="11302" max="11302" width="5.125" style="27" bestFit="1" customWidth="1"/>
    <col min="11303" max="11303" width="6.5" style="27" customWidth="1"/>
    <col min="11304" max="11304" width="6.375" style="27" customWidth="1"/>
    <col min="11305" max="11305" width="4.125" style="27" customWidth="1"/>
    <col min="11306" max="11306" width="6.375" style="27" customWidth="1"/>
    <col min="11307" max="11307" width="6.875" style="27" customWidth="1"/>
    <col min="11308" max="11309" width="6.375" style="27" customWidth="1"/>
    <col min="11310" max="11313" width="4.625" style="27" customWidth="1"/>
    <col min="11314" max="11314" width="7.5" style="27" customWidth="1"/>
    <col min="11315" max="11315" width="5.625" style="27" customWidth="1"/>
    <col min="11316" max="11316" width="5.875" style="27" customWidth="1"/>
    <col min="11317" max="11317" width="8.75" style="27" customWidth="1"/>
    <col min="11318" max="11319" width="7.625" style="27" customWidth="1"/>
    <col min="11320" max="11320" width="10" style="27" customWidth="1"/>
    <col min="11321" max="11321" width="9.625" style="27" customWidth="1"/>
    <col min="11322" max="11324" width="5.125" style="27" customWidth="1"/>
    <col min="11325" max="11325" width="12.75" style="27" customWidth="1"/>
    <col min="11326" max="11327" width="7.25" style="27" customWidth="1"/>
    <col min="11328" max="11343" width="5.125" style="27" customWidth="1"/>
    <col min="11344" max="11520" width="9" style="27"/>
    <col min="11521" max="11521" width="1.625" style="27" customWidth="1"/>
    <col min="11522" max="11522" width="1.875" style="27" customWidth="1"/>
    <col min="11523" max="11524" width="1.625" style="27" customWidth="1"/>
    <col min="11525" max="11525" width="3.875" style="27" customWidth="1"/>
    <col min="11526" max="11526" width="8.375" style="27" customWidth="1"/>
    <col min="11527" max="11527" width="10.125" style="27" customWidth="1"/>
    <col min="11528" max="11528" width="9.75" style="27" customWidth="1"/>
    <col min="11529" max="11529" width="4.75" style="27" customWidth="1"/>
    <col min="11530" max="11530" width="9" style="27" customWidth="1"/>
    <col min="11531" max="11531" width="11" style="27" customWidth="1"/>
    <col min="11532" max="11532" width="10.25" style="27" customWidth="1"/>
    <col min="11533" max="11533" width="5" style="27" customWidth="1"/>
    <col min="11534" max="11534" width="3.375" style="27" customWidth="1"/>
    <col min="11535" max="11535" width="3.25" style="27" customWidth="1"/>
    <col min="11536" max="11536" width="3.375" style="27" customWidth="1"/>
    <col min="11537" max="11537" width="2.25" style="27" customWidth="1"/>
    <col min="11538" max="11538" width="1.75" style="27" customWidth="1"/>
    <col min="11539" max="11539" width="5.625" style="27" customWidth="1"/>
    <col min="11540" max="11540" width="12" style="27" customWidth="1"/>
    <col min="11541" max="11541" width="2.25" style="27" customWidth="1"/>
    <col min="11542" max="11544" width="9" style="27" customWidth="1"/>
    <col min="11545" max="11545" width="2.625" style="27" customWidth="1"/>
    <col min="11546" max="11546" width="4.875" style="27" customWidth="1"/>
    <col min="11547" max="11547" width="14" style="27" customWidth="1"/>
    <col min="11548" max="11548" width="10.875" style="27" customWidth="1"/>
    <col min="11549" max="11549" width="7.5" style="27" customWidth="1"/>
    <col min="11550" max="11550" width="7.125" style="27" customWidth="1"/>
    <col min="11551" max="11551" width="9" style="27" customWidth="1"/>
    <col min="11552" max="11552" width="31.75" style="27" customWidth="1"/>
    <col min="11553" max="11554" width="13" style="27" customWidth="1"/>
    <col min="11555" max="11555" width="6.125" style="27" customWidth="1"/>
    <col min="11556" max="11556" width="4.5" style="27" customWidth="1"/>
    <col min="11557" max="11557" width="14" style="27" customWidth="1"/>
    <col min="11558" max="11558" width="5.125" style="27" bestFit="1" customWidth="1"/>
    <col min="11559" max="11559" width="6.5" style="27" customWidth="1"/>
    <col min="11560" max="11560" width="6.375" style="27" customWidth="1"/>
    <col min="11561" max="11561" width="4.125" style="27" customWidth="1"/>
    <col min="11562" max="11562" width="6.375" style="27" customWidth="1"/>
    <col min="11563" max="11563" width="6.875" style="27" customWidth="1"/>
    <col min="11564" max="11565" width="6.375" style="27" customWidth="1"/>
    <col min="11566" max="11569" width="4.625" style="27" customWidth="1"/>
    <col min="11570" max="11570" width="7.5" style="27" customWidth="1"/>
    <col min="11571" max="11571" width="5.625" style="27" customWidth="1"/>
    <col min="11572" max="11572" width="5.875" style="27" customWidth="1"/>
    <col min="11573" max="11573" width="8.75" style="27" customWidth="1"/>
    <col min="11574" max="11575" width="7.625" style="27" customWidth="1"/>
    <col min="11576" max="11576" width="10" style="27" customWidth="1"/>
    <col min="11577" max="11577" width="9.625" style="27" customWidth="1"/>
    <col min="11578" max="11580" width="5.125" style="27" customWidth="1"/>
    <col min="11581" max="11581" width="12.75" style="27" customWidth="1"/>
    <col min="11582" max="11583" width="7.25" style="27" customWidth="1"/>
    <col min="11584" max="11599" width="5.125" style="27" customWidth="1"/>
    <col min="11600" max="11776" width="9" style="27"/>
    <col min="11777" max="11777" width="1.625" style="27" customWidth="1"/>
    <col min="11778" max="11778" width="1.875" style="27" customWidth="1"/>
    <col min="11779" max="11780" width="1.625" style="27" customWidth="1"/>
    <col min="11781" max="11781" width="3.875" style="27" customWidth="1"/>
    <col min="11782" max="11782" width="8.375" style="27" customWidth="1"/>
    <col min="11783" max="11783" width="10.125" style="27" customWidth="1"/>
    <col min="11784" max="11784" width="9.75" style="27" customWidth="1"/>
    <col min="11785" max="11785" width="4.75" style="27" customWidth="1"/>
    <col min="11786" max="11786" width="9" style="27" customWidth="1"/>
    <col min="11787" max="11787" width="11" style="27" customWidth="1"/>
    <col min="11788" max="11788" width="10.25" style="27" customWidth="1"/>
    <col min="11789" max="11789" width="5" style="27" customWidth="1"/>
    <col min="11790" max="11790" width="3.375" style="27" customWidth="1"/>
    <col min="11791" max="11791" width="3.25" style="27" customWidth="1"/>
    <col min="11792" max="11792" width="3.375" style="27" customWidth="1"/>
    <col min="11793" max="11793" width="2.25" style="27" customWidth="1"/>
    <col min="11794" max="11794" width="1.75" style="27" customWidth="1"/>
    <col min="11795" max="11795" width="5.625" style="27" customWidth="1"/>
    <col min="11796" max="11796" width="12" style="27" customWidth="1"/>
    <col min="11797" max="11797" width="2.25" style="27" customWidth="1"/>
    <col min="11798" max="11800" width="9" style="27" customWidth="1"/>
    <col min="11801" max="11801" width="2.625" style="27" customWidth="1"/>
    <col min="11802" max="11802" width="4.875" style="27" customWidth="1"/>
    <col min="11803" max="11803" width="14" style="27" customWidth="1"/>
    <col min="11804" max="11804" width="10.875" style="27" customWidth="1"/>
    <col min="11805" max="11805" width="7.5" style="27" customWidth="1"/>
    <col min="11806" max="11806" width="7.125" style="27" customWidth="1"/>
    <col min="11807" max="11807" width="9" style="27" customWidth="1"/>
    <col min="11808" max="11808" width="31.75" style="27" customWidth="1"/>
    <col min="11809" max="11810" width="13" style="27" customWidth="1"/>
    <col min="11811" max="11811" width="6.125" style="27" customWidth="1"/>
    <col min="11812" max="11812" width="4.5" style="27" customWidth="1"/>
    <col min="11813" max="11813" width="14" style="27" customWidth="1"/>
    <col min="11814" max="11814" width="5.125" style="27" bestFit="1" customWidth="1"/>
    <col min="11815" max="11815" width="6.5" style="27" customWidth="1"/>
    <col min="11816" max="11816" width="6.375" style="27" customWidth="1"/>
    <col min="11817" max="11817" width="4.125" style="27" customWidth="1"/>
    <col min="11818" max="11818" width="6.375" style="27" customWidth="1"/>
    <col min="11819" max="11819" width="6.875" style="27" customWidth="1"/>
    <col min="11820" max="11821" width="6.375" style="27" customWidth="1"/>
    <col min="11822" max="11825" width="4.625" style="27" customWidth="1"/>
    <col min="11826" max="11826" width="7.5" style="27" customWidth="1"/>
    <col min="11827" max="11827" width="5.625" style="27" customWidth="1"/>
    <col min="11828" max="11828" width="5.875" style="27" customWidth="1"/>
    <col min="11829" max="11829" width="8.75" style="27" customWidth="1"/>
    <col min="11830" max="11831" width="7.625" style="27" customWidth="1"/>
    <col min="11832" max="11832" width="10" style="27" customWidth="1"/>
    <col min="11833" max="11833" width="9.625" style="27" customWidth="1"/>
    <col min="11834" max="11836" width="5.125" style="27" customWidth="1"/>
    <col min="11837" max="11837" width="12.75" style="27" customWidth="1"/>
    <col min="11838" max="11839" width="7.25" style="27" customWidth="1"/>
    <col min="11840" max="11855" width="5.125" style="27" customWidth="1"/>
    <col min="11856" max="12032" width="9" style="27"/>
    <col min="12033" max="12033" width="1.625" style="27" customWidth="1"/>
    <col min="12034" max="12034" width="1.875" style="27" customWidth="1"/>
    <col min="12035" max="12036" width="1.625" style="27" customWidth="1"/>
    <col min="12037" max="12037" width="3.875" style="27" customWidth="1"/>
    <col min="12038" max="12038" width="8.375" style="27" customWidth="1"/>
    <col min="12039" max="12039" width="10.125" style="27" customWidth="1"/>
    <col min="12040" max="12040" width="9.75" style="27" customWidth="1"/>
    <col min="12041" max="12041" width="4.75" style="27" customWidth="1"/>
    <col min="12042" max="12042" width="9" style="27" customWidth="1"/>
    <col min="12043" max="12043" width="11" style="27" customWidth="1"/>
    <col min="12044" max="12044" width="10.25" style="27" customWidth="1"/>
    <col min="12045" max="12045" width="5" style="27" customWidth="1"/>
    <col min="12046" max="12046" width="3.375" style="27" customWidth="1"/>
    <col min="12047" max="12047" width="3.25" style="27" customWidth="1"/>
    <col min="12048" max="12048" width="3.375" style="27" customWidth="1"/>
    <col min="12049" max="12049" width="2.25" style="27" customWidth="1"/>
    <col min="12050" max="12050" width="1.75" style="27" customWidth="1"/>
    <col min="12051" max="12051" width="5.625" style="27" customWidth="1"/>
    <col min="12052" max="12052" width="12" style="27" customWidth="1"/>
    <col min="12053" max="12053" width="2.25" style="27" customWidth="1"/>
    <col min="12054" max="12056" width="9" style="27" customWidth="1"/>
    <col min="12057" max="12057" width="2.625" style="27" customWidth="1"/>
    <col min="12058" max="12058" width="4.875" style="27" customWidth="1"/>
    <col min="12059" max="12059" width="14" style="27" customWidth="1"/>
    <col min="12060" max="12060" width="10.875" style="27" customWidth="1"/>
    <col min="12061" max="12061" width="7.5" style="27" customWidth="1"/>
    <col min="12062" max="12062" width="7.125" style="27" customWidth="1"/>
    <col min="12063" max="12063" width="9" style="27" customWidth="1"/>
    <col min="12064" max="12064" width="31.75" style="27" customWidth="1"/>
    <col min="12065" max="12066" width="13" style="27" customWidth="1"/>
    <col min="12067" max="12067" width="6.125" style="27" customWidth="1"/>
    <col min="12068" max="12068" width="4.5" style="27" customWidth="1"/>
    <col min="12069" max="12069" width="14" style="27" customWidth="1"/>
    <col min="12070" max="12070" width="5.125" style="27" bestFit="1" customWidth="1"/>
    <col min="12071" max="12071" width="6.5" style="27" customWidth="1"/>
    <col min="12072" max="12072" width="6.375" style="27" customWidth="1"/>
    <col min="12073" max="12073" width="4.125" style="27" customWidth="1"/>
    <col min="12074" max="12074" width="6.375" style="27" customWidth="1"/>
    <col min="12075" max="12075" width="6.875" style="27" customWidth="1"/>
    <col min="12076" max="12077" width="6.375" style="27" customWidth="1"/>
    <col min="12078" max="12081" width="4.625" style="27" customWidth="1"/>
    <col min="12082" max="12082" width="7.5" style="27" customWidth="1"/>
    <col min="12083" max="12083" width="5.625" style="27" customWidth="1"/>
    <col min="12084" max="12084" width="5.875" style="27" customWidth="1"/>
    <col min="12085" max="12085" width="8.75" style="27" customWidth="1"/>
    <col min="12086" max="12087" width="7.625" style="27" customWidth="1"/>
    <col min="12088" max="12088" width="10" style="27" customWidth="1"/>
    <col min="12089" max="12089" width="9.625" style="27" customWidth="1"/>
    <col min="12090" max="12092" width="5.125" style="27" customWidth="1"/>
    <col min="12093" max="12093" width="12.75" style="27" customWidth="1"/>
    <col min="12094" max="12095" width="7.25" style="27" customWidth="1"/>
    <col min="12096" max="12111" width="5.125" style="27" customWidth="1"/>
    <col min="12112" max="12288" width="9" style="27"/>
    <col min="12289" max="12289" width="1.625" style="27" customWidth="1"/>
    <col min="12290" max="12290" width="1.875" style="27" customWidth="1"/>
    <col min="12291" max="12292" width="1.625" style="27" customWidth="1"/>
    <col min="12293" max="12293" width="3.875" style="27" customWidth="1"/>
    <col min="12294" max="12294" width="8.375" style="27" customWidth="1"/>
    <col min="12295" max="12295" width="10.125" style="27" customWidth="1"/>
    <col min="12296" max="12296" width="9.75" style="27" customWidth="1"/>
    <col min="12297" max="12297" width="4.75" style="27" customWidth="1"/>
    <col min="12298" max="12298" width="9" style="27" customWidth="1"/>
    <col min="12299" max="12299" width="11" style="27" customWidth="1"/>
    <col min="12300" max="12300" width="10.25" style="27" customWidth="1"/>
    <col min="12301" max="12301" width="5" style="27" customWidth="1"/>
    <col min="12302" max="12302" width="3.375" style="27" customWidth="1"/>
    <col min="12303" max="12303" width="3.25" style="27" customWidth="1"/>
    <col min="12304" max="12304" width="3.375" style="27" customWidth="1"/>
    <col min="12305" max="12305" width="2.25" style="27" customWidth="1"/>
    <col min="12306" max="12306" width="1.75" style="27" customWidth="1"/>
    <col min="12307" max="12307" width="5.625" style="27" customWidth="1"/>
    <col min="12308" max="12308" width="12" style="27" customWidth="1"/>
    <col min="12309" max="12309" width="2.25" style="27" customWidth="1"/>
    <col min="12310" max="12312" width="9" style="27" customWidth="1"/>
    <col min="12313" max="12313" width="2.625" style="27" customWidth="1"/>
    <col min="12314" max="12314" width="4.875" style="27" customWidth="1"/>
    <col min="12315" max="12315" width="14" style="27" customWidth="1"/>
    <col min="12316" max="12316" width="10.875" style="27" customWidth="1"/>
    <col min="12317" max="12317" width="7.5" style="27" customWidth="1"/>
    <col min="12318" max="12318" width="7.125" style="27" customWidth="1"/>
    <col min="12319" max="12319" width="9" style="27" customWidth="1"/>
    <col min="12320" max="12320" width="31.75" style="27" customWidth="1"/>
    <col min="12321" max="12322" width="13" style="27" customWidth="1"/>
    <col min="12323" max="12323" width="6.125" style="27" customWidth="1"/>
    <col min="12324" max="12324" width="4.5" style="27" customWidth="1"/>
    <col min="12325" max="12325" width="14" style="27" customWidth="1"/>
    <col min="12326" max="12326" width="5.125" style="27" bestFit="1" customWidth="1"/>
    <col min="12327" max="12327" width="6.5" style="27" customWidth="1"/>
    <col min="12328" max="12328" width="6.375" style="27" customWidth="1"/>
    <col min="12329" max="12329" width="4.125" style="27" customWidth="1"/>
    <col min="12330" max="12330" width="6.375" style="27" customWidth="1"/>
    <col min="12331" max="12331" width="6.875" style="27" customWidth="1"/>
    <col min="12332" max="12333" width="6.375" style="27" customWidth="1"/>
    <col min="12334" max="12337" width="4.625" style="27" customWidth="1"/>
    <col min="12338" max="12338" width="7.5" style="27" customWidth="1"/>
    <col min="12339" max="12339" width="5.625" style="27" customWidth="1"/>
    <col min="12340" max="12340" width="5.875" style="27" customWidth="1"/>
    <col min="12341" max="12341" width="8.75" style="27" customWidth="1"/>
    <col min="12342" max="12343" width="7.625" style="27" customWidth="1"/>
    <col min="12344" max="12344" width="10" style="27" customWidth="1"/>
    <col min="12345" max="12345" width="9.625" style="27" customWidth="1"/>
    <col min="12346" max="12348" width="5.125" style="27" customWidth="1"/>
    <col min="12349" max="12349" width="12.75" style="27" customWidth="1"/>
    <col min="12350" max="12351" width="7.25" style="27" customWidth="1"/>
    <col min="12352" max="12367" width="5.125" style="27" customWidth="1"/>
    <col min="12368" max="12544" width="9" style="27"/>
    <col min="12545" max="12545" width="1.625" style="27" customWidth="1"/>
    <col min="12546" max="12546" width="1.875" style="27" customWidth="1"/>
    <col min="12547" max="12548" width="1.625" style="27" customWidth="1"/>
    <col min="12549" max="12549" width="3.875" style="27" customWidth="1"/>
    <col min="12550" max="12550" width="8.375" style="27" customWidth="1"/>
    <col min="12551" max="12551" width="10.125" style="27" customWidth="1"/>
    <col min="12552" max="12552" width="9.75" style="27" customWidth="1"/>
    <col min="12553" max="12553" width="4.75" style="27" customWidth="1"/>
    <col min="12554" max="12554" width="9" style="27" customWidth="1"/>
    <col min="12555" max="12555" width="11" style="27" customWidth="1"/>
    <col min="12556" max="12556" width="10.25" style="27" customWidth="1"/>
    <col min="12557" max="12557" width="5" style="27" customWidth="1"/>
    <col min="12558" max="12558" width="3.375" style="27" customWidth="1"/>
    <col min="12559" max="12559" width="3.25" style="27" customWidth="1"/>
    <col min="12560" max="12560" width="3.375" style="27" customWidth="1"/>
    <col min="12561" max="12561" width="2.25" style="27" customWidth="1"/>
    <col min="12562" max="12562" width="1.75" style="27" customWidth="1"/>
    <col min="12563" max="12563" width="5.625" style="27" customWidth="1"/>
    <col min="12564" max="12564" width="12" style="27" customWidth="1"/>
    <col min="12565" max="12565" width="2.25" style="27" customWidth="1"/>
    <col min="12566" max="12568" width="9" style="27" customWidth="1"/>
    <col min="12569" max="12569" width="2.625" style="27" customWidth="1"/>
    <col min="12570" max="12570" width="4.875" style="27" customWidth="1"/>
    <col min="12571" max="12571" width="14" style="27" customWidth="1"/>
    <col min="12572" max="12572" width="10.875" style="27" customWidth="1"/>
    <col min="12573" max="12573" width="7.5" style="27" customWidth="1"/>
    <col min="12574" max="12574" width="7.125" style="27" customWidth="1"/>
    <col min="12575" max="12575" width="9" style="27" customWidth="1"/>
    <col min="12576" max="12576" width="31.75" style="27" customWidth="1"/>
    <col min="12577" max="12578" width="13" style="27" customWidth="1"/>
    <col min="12579" max="12579" width="6.125" style="27" customWidth="1"/>
    <col min="12580" max="12580" width="4.5" style="27" customWidth="1"/>
    <col min="12581" max="12581" width="14" style="27" customWidth="1"/>
    <col min="12582" max="12582" width="5.125" style="27" bestFit="1" customWidth="1"/>
    <col min="12583" max="12583" width="6.5" style="27" customWidth="1"/>
    <col min="12584" max="12584" width="6.375" style="27" customWidth="1"/>
    <col min="12585" max="12585" width="4.125" style="27" customWidth="1"/>
    <col min="12586" max="12586" width="6.375" style="27" customWidth="1"/>
    <col min="12587" max="12587" width="6.875" style="27" customWidth="1"/>
    <col min="12588" max="12589" width="6.375" style="27" customWidth="1"/>
    <col min="12590" max="12593" width="4.625" style="27" customWidth="1"/>
    <col min="12594" max="12594" width="7.5" style="27" customWidth="1"/>
    <col min="12595" max="12595" width="5.625" style="27" customWidth="1"/>
    <col min="12596" max="12596" width="5.875" style="27" customWidth="1"/>
    <col min="12597" max="12597" width="8.75" style="27" customWidth="1"/>
    <col min="12598" max="12599" width="7.625" style="27" customWidth="1"/>
    <col min="12600" max="12600" width="10" style="27" customWidth="1"/>
    <col min="12601" max="12601" width="9.625" style="27" customWidth="1"/>
    <col min="12602" max="12604" width="5.125" style="27" customWidth="1"/>
    <col min="12605" max="12605" width="12.75" style="27" customWidth="1"/>
    <col min="12606" max="12607" width="7.25" style="27" customWidth="1"/>
    <col min="12608" max="12623" width="5.125" style="27" customWidth="1"/>
    <col min="12624" max="12800" width="9" style="27"/>
    <col min="12801" max="12801" width="1.625" style="27" customWidth="1"/>
    <col min="12802" max="12802" width="1.875" style="27" customWidth="1"/>
    <col min="12803" max="12804" width="1.625" style="27" customWidth="1"/>
    <col min="12805" max="12805" width="3.875" style="27" customWidth="1"/>
    <col min="12806" max="12806" width="8.375" style="27" customWidth="1"/>
    <col min="12807" max="12807" width="10.125" style="27" customWidth="1"/>
    <col min="12808" max="12808" width="9.75" style="27" customWidth="1"/>
    <col min="12809" max="12809" width="4.75" style="27" customWidth="1"/>
    <col min="12810" max="12810" width="9" style="27" customWidth="1"/>
    <col min="12811" max="12811" width="11" style="27" customWidth="1"/>
    <col min="12812" max="12812" width="10.25" style="27" customWidth="1"/>
    <col min="12813" max="12813" width="5" style="27" customWidth="1"/>
    <col min="12814" max="12814" width="3.375" style="27" customWidth="1"/>
    <col min="12815" max="12815" width="3.25" style="27" customWidth="1"/>
    <col min="12816" max="12816" width="3.375" style="27" customWidth="1"/>
    <col min="12817" max="12817" width="2.25" style="27" customWidth="1"/>
    <col min="12818" max="12818" width="1.75" style="27" customWidth="1"/>
    <col min="12819" max="12819" width="5.625" style="27" customWidth="1"/>
    <col min="12820" max="12820" width="12" style="27" customWidth="1"/>
    <col min="12821" max="12821" width="2.25" style="27" customWidth="1"/>
    <col min="12822" max="12824" width="9" style="27" customWidth="1"/>
    <col min="12825" max="12825" width="2.625" style="27" customWidth="1"/>
    <col min="12826" max="12826" width="4.875" style="27" customWidth="1"/>
    <col min="12827" max="12827" width="14" style="27" customWidth="1"/>
    <col min="12828" max="12828" width="10.875" style="27" customWidth="1"/>
    <col min="12829" max="12829" width="7.5" style="27" customWidth="1"/>
    <col min="12830" max="12830" width="7.125" style="27" customWidth="1"/>
    <col min="12831" max="12831" width="9" style="27" customWidth="1"/>
    <col min="12832" max="12832" width="31.75" style="27" customWidth="1"/>
    <col min="12833" max="12834" width="13" style="27" customWidth="1"/>
    <col min="12835" max="12835" width="6.125" style="27" customWidth="1"/>
    <col min="12836" max="12836" width="4.5" style="27" customWidth="1"/>
    <col min="12837" max="12837" width="14" style="27" customWidth="1"/>
    <col min="12838" max="12838" width="5.125" style="27" bestFit="1" customWidth="1"/>
    <col min="12839" max="12839" width="6.5" style="27" customWidth="1"/>
    <col min="12840" max="12840" width="6.375" style="27" customWidth="1"/>
    <col min="12841" max="12841" width="4.125" style="27" customWidth="1"/>
    <col min="12842" max="12842" width="6.375" style="27" customWidth="1"/>
    <col min="12843" max="12843" width="6.875" style="27" customWidth="1"/>
    <col min="12844" max="12845" width="6.375" style="27" customWidth="1"/>
    <col min="12846" max="12849" width="4.625" style="27" customWidth="1"/>
    <col min="12850" max="12850" width="7.5" style="27" customWidth="1"/>
    <col min="12851" max="12851" width="5.625" style="27" customWidth="1"/>
    <col min="12852" max="12852" width="5.875" style="27" customWidth="1"/>
    <col min="12853" max="12853" width="8.75" style="27" customWidth="1"/>
    <col min="12854" max="12855" width="7.625" style="27" customWidth="1"/>
    <col min="12856" max="12856" width="10" style="27" customWidth="1"/>
    <col min="12857" max="12857" width="9.625" style="27" customWidth="1"/>
    <col min="12858" max="12860" width="5.125" style="27" customWidth="1"/>
    <col min="12861" max="12861" width="12.75" style="27" customWidth="1"/>
    <col min="12862" max="12863" width="7.25" style="27" customWidth="1"/>
    <col min="12864" max="12879" width="5.125" style="27" customWidth="1"/>
    <col min="12880" max="13056" width="9" style="27"/>
    <col min="13057" max="13057" width="1.625" style="27" customWidth="1"/>
    <col min="13058" max="13058" width="1.875" style="27" customWidth="1"/>
    <col min="13059" max="13060" width="1.625" style="27" customWidth="1"/>
    <col min="13061" max="13061" width="3.875" style="27" customWidth="1"/>
    <col min="13062" max="13062" width="8.375" style="27" customWidth="1"/>
    <col min="13063" max="13063" width="10.125" style="27" customWidth="1"/>
    <col min="13064" max="13064" width="9.75" style="27" customWidth="1"/>
    <col min="13065" max="13065" width="4.75" style="27" customWidth="1"/>
    <col min="13066" max="13066" width="9" style="27" customWidth="1"/>
    <col min="13067" max="13067" width="11" style="27" customWidth="1"/>
    <col min="13068" max="13068" width="10.25" style="27" customWidth="1"/>
    <col min="13069" max="13069" width="5" style="27" customWidth="1"/>
    <col min="13070" max="13070" width="3.375" style="27" customWidth="1"/>
    <col min="13071" max="13071" width="3.25" style="27" customWidth="1"/>
    <col min="13072" max="13072" width="3.375" style="27" customWidth="1"/>
    <col min="13073" max="13073" width="2.25" style="27" customWidth="1"/>
    <col min="13074" max="13074" width="1.75" style="27" customWidth="1"/>
    <col min="13075" max="13075" width="5.625" style="27" customWidth="1"/>
    <col min="13076" max="13076" width="12" style="27" customWidth="1"/>
    <col min="13077" max="13077" width="2.25" style="27" customWidth="1"/>
    <col min="13078" max="13080" width="9" style="27" customWidth="1"/>
    <col min="13081" max="13081" width="2.625" style="27" customWidth="1"/>
    <col min="13082" max="13082" width="4.875" style="27" customWidth="1"/>
    <col min="13083" max="13083" width="14" style="27" customWidth="1"/>
    <col min="13084" max="13084" width="10.875" style="27" customWidth="1"/>
    <col min="13085" max="13085" width="7.5" style="27" customWidth="1"/>
    <col min="13086" max="13086" width="7.125" style="27" customWidth="1"/>
    <col min="13087" max="13087" width="9" style="27" customWidth="1"/>
    <col min="13088" max="13088" width="31.75" style="27" customWidth="1"/>
    <col min="13089" max="13090" width="13" style="27" customWidth="1"/>
    <col min="13091" max="13091" width="6.125" style="27" customWidth="1"/>
    <col min="13092" max="13092" width="4.5" style="27" customWidth="1"/>
    <col min="13093" max="13093" width="14" style="27" customWidth="1"/>
    <col min="13094" max="13094" width="5.125" style="27" bestFit="1" customWidth="1"/>
    <col min="13095" max="13095" width="6.5" style="27" customWidth="1"/>
    <col min="13096" max="13096" width="6.375" style="27" customWidth="1"/>
    <col min="13097" max="13097" width="4.125" style="27" customWidth="1"/>
    <col min="13098" max="13098" width="6.375" style="27" customWidth="1"/>
    <col min="13099" max="13099" width="6.875" style="27" customWidth="1"/>
    <col min="13100" max="13101" width="6.375" style="27" customWidth="1"/>
    <col min="13102" max="13105" width="4.625" style="27" customWidth="1"/>
    <col min="13106" max="13106" width="7.5" style="27" customWidth="1"/>
    <col min="13107" max="13107" width="5.625" style="27" customWidth="1"/>
    <col min="13108" max="13108" width="5.875" style="27" customWidth="1"/>
    <col min="13109" max="13109" width="8.75" style="27" customWidth="1"/>
    <col min="13110" max="13111" width="7.625" style="27" customWidth="1"/>
    <col min="13112" max="13112" width="10" style="27" customWidth="1"/>
    <col min="13113" max="13113" width="9.625" style="27" customWidth="1"/>
    <col min="13114" max="13116" width="5.125" style="27" customWidth="1"/>
    <col min="13117" max="13117" width="12.75" style="27" customWidth="1"/>
    <col min="13118" max="13119" width="7.25" style="27" customWidth="1"/>
    <col min="13120" max="13135" width="5.125" style="27" customWidth="1"/>
    <col min="13136" max="13312" width="9" style="27"/>
    <col min="13313" max="13313" width="1.625" style="27" customWidth="1"/>
    <col min="13314" max="13314" width="1.875" style="27" customWidth="1"/>
    <col min="13315" max="13316" width="1.625" style="27" customWidth="1"/>
    <col min="13317" max="13317" width="3.875" style="27" customWidth="1"/>
    <col min="13318" max="13318" width="8.375" style="27" customWidth="1"/>
    <col min="13319" max="13319" width="10.125" style="27" customWidth="1"/>
    <col min="13320" max="13320" width="9.75" style="27" customWidth="1"/>
    <col min="13321" max="13321" width="4.75" style="27" customWidth="1"/>
    <col min="13322" max="13322" width="9" style="27" customWidth="1"/>
    <col min="13323" max="13323" width="11" style="27" customWidth="1"/>
    <col min="13324" max="13324" width="10.25" style="27" customWidth="1"/>
    <col min="13325" max="13325" width="5" style="27" customWidth="1"/>
    <col min="13326" max="13326" width="3.375" style="27" customWidth="1"/>
    <col min="13327" max="13327" width="3.25" style="27" customWidth="1"/>
    <col min="13328" max="13328" width="3.375" style="27" customWidth="1"/>
    <col min="13329" max="13329" width="2.25" style="27" customWidth="1"/>
    <col min="13330" max="13330" width="1.75" style="27" customWidth="1"/>
    <col min="13331" max="13331" width="5.625" style="27" customWidth="1"/>
    <col min="13332" max="13332" width="12" style="27" customWidth="1"/>
    <col min="13333" max="13333" width="2.25" style="27" customWidth="1"/>
    <col min="13334" max="13336" width="9" style="27" customWidth="1"/>
    <col min="13337" max="13337" width="2.625" style="27" customWidth="1"/>
    <col min="13338" max="13338" width="4.875" style="27" customWidth="1"/>
    <col min="13339" max="13339" width="14" style="27" customWidth="1"/>
    <col min="13340" max="13340" width="10.875" style="27" customWidth="1"/>
    <col min="13341" max="13341" width="7.5" style="27" customWidth="1"/>
    <col min="13342" max="13342" width="7.125" style="27" customWidth="1"/>
    <col min="13343" max="13343" width="9" style="27" customWidth="1"/>
    <col min="13344" max="13344" width="31.75" style="27" customWidth="1"/>
    <col min="13345" max="13346" width="13" style="27" customWidth="1"/>
    <col min="13347" max="13347" width="6.125" style="27" customWidth="1"/>
    <col min="13348" max="13348" width="4.5" style="27" customWidth="1"/>
    <col min="13349" max="13349" width="14" style="27" customWidth="1"/>
    <col min="13350" max="13350" width="5.125" style="27" bestFit="1" customWidth="1"/>
    <col min="13351" max="13351" width="6.5" style="27" customWidth="1"/>
    <col min="13352" max="13352" width="6.375" style="27" customWidth="1"/>
    <col min="13353" max="13353" width="4.125" style="27" customWidth="1"/>
    <col min="13354" max="13354" width="6.375" style="27" customWidth="1"/>
    <col min="13355" max="13355" width="6.875" style="27" customWidth="1"/>
    <col min="13356" max="13357" width="6.375" style="27" customWidth="1"/>
    <col min="13358" max="13361" width="4.625" style="27" customWidth="1"/>
    <col min="13362" max="13362" width="7.5" style="27" customWidth="1"/>
    <col min="13363" max="13363" width="5.625" style="27" customWidth="1"/>
    <col min="13364" max="13364" width="5.875" style="27" customWidth="1"/>
    <col min="13365" max="13365" width="8.75" style="27" customWidth="1"/>
    <col min="13366" max="13367" width="7.625" style="27" customWidth="1"/>
    <col min="13368" max="13368" width="10" style="27" customWidth="1"/>
    <col min="13369" max="13369" width="9.625" style="27" customWidth="1"/>
    <col min="13370" max="13372" width="5.125" style="27" customWidth="1"/>
    <col min="13373" max="13373" width="12.75" style="27" customWidth="1"/>
    <col min="13374" max="13375" width="7.25" style="27" customWidth="1"/>
    <col min="13376" max="13391" width="5.125" style="27" customWidth="1"/>
    <col min="13392" max="13568" width="9" style="27"/>
    <col min="13569" max="13569" width="1.625" style="27" customWidth="1"/>
    <col min="13570" max="13570" width="1.875" style="27" customWidth="1"/>
    <col min="13571" max="13572" width="1.625" style="27" customWidth="1"/>
    <col min="13573" max="13573" width="3.875" style="27" customWidth="1"/>
    <col min="13574" max="13574" width="8.375" style="27" customWidth="1"/>
    <col min="13575" max="13575" width="10.125" style="27" customWidth="1"/>
    <col min="13576" max="13576" width="9.75" style="27" customWidth="1"/>
    <col min="13577" max="13577" width="4.75" style="27" customWidth="1"/>
    <col min="13578" max="13578" width="9" style="27" customWidth="1"/>
    <col min="13579" max="13579" width="11" style="27" customWidth="1"/>
    <col min="13580" max="13580" width="10.25" style="27" customWidth="1"/>
    <col min="13581" max="13581" width="5" style="27" customWidth="1"/>
    <col min="13582" max="13582" width="3.375" style="27" customWidth="1"/>
    <col min="13583" max="13583" width="3.25" style="27" customWidth="1"/>
    <col min="13584" max="13584" width="3.375" style="27" customWidth="1"/>
    <col min="13585" max="13585" width="2.25" style="27" customWidth="1"/>
    <col min="13586" max="13586" width="1.75" style="27" customWidth="1"/>
    <col min="13587" max="13587" width="5.625" style="27" customWidth="1"/>
    <col min="13588" max="13588" width="12" style="27" customWidth="1"/>
    <col min="13589" max="13589" width="2.25" style="27" customWidth="1"/>
    <col min="13590" max="13592" width="9" style="27" customWidth="1"/>
    <col min="13593" max="13593" width="2.625" style="27" customWidth="1"/>
    <col min="13594" max="13594" width="4.875" style="27" customWidth="1"/>
    <col min="13595" max="13595" width="14" style="27" customWidth="1"/>
    <col min="13596" max="13596" width="10.875" style="27" customWidth="1"/>
    <col min="13597" max="13597" width="7.5" style="27" customWidth="1"/>
    <col min="13598" max="13598" width="7.125" style="27" customWidth="1"/>
    <col min="13599" max="13599" width="9" style="27" customWidth="1"/>
    <col min="13600" max="13600" width="31.75" style="27" customWidth="1"/>
    <col min="13601" max="13602" width="13" style="27" customWidth="1"/>
    <col min="13603" max="13603" width="6.125" style="27" customWidth="1"/>
    <col min="13604" max="13604" width="4.5" style="27" customWidth="1"/>
    <col min="13605" max="13605" width="14" style="27" customWidth="1"/>
    <col min="13606" max="13606" width="5.125" style="27" bestFit="1" customWidth="1"/>
    <col min="13607" max="13607" width="6.5" style="27" customWidth="1"/>
    <col min="13608" max="13608" width="6.375" style="27" customWidth="1"/>
    <col min="13609" max="13609" width="4.125" style="27" customWidth="1"/>
    <col min="13610" max="13610" width="6.375" style="27" customWidth="1"/>
    <col min="13611" max="13611" width="6.875" style="27" customWidth="1"/>
    <col min="13612" max="13613" width="6.375" style="27" customWidth="1"/>
    <col min="13614" max="13617" width="4.625" style="27" customWidth="1"/>
    <col min="13618" max="13618" width="7.5" style="27" customWidth="1"/>
    <col min="13619" max="13619" width="5.625" style="27" customWidth="1"/>
    <col min="13620" max="13620" width="5.875" style="27" customWidth="1"/>
    <col min="13621" max="13621" width="8.75" style="27" customWidth="1"/>
    <col min="13622" max="13623" width="7.625" style="27" customWidth="1"/>
    <col min="13624" max="13624" width="10" style="27" customWidth="1"/>
    <col min="13625" max="13625" width="9.625" style="27" customWidth="1"/>
    <col min="13626" max="13628" width="5.125" style="27" customWidth="1"/>
    <col min="13629" max="13629" width="12.75" style="27" customWidth="1"/>
    <col min="13630" max="13631" width="7.25" style="27" customWidth="1"/>
    <col min="13632" max="13647" width="5.125" style="27" customWidth="1"/>
    <col min="13648" max="13824" width="9" style="27"/>
    <col min="13825" max="13825" width="1.625" style="27" customWidth="1"/>
    <col min="13826" max="13826" width="1.875" style="27" customWidth="1"/>
    <col min="13827" max="13828" width="1.625" style="27" customWidth="1"/>
    <col min="13829" max="13829" width="3.875" style="27" customWidth="1"/>
    <col min="13830" max="13830" width="8.375" style="27" customWidth="1"/>
    <col min="13831" max="13831" width="10.125" style="27" customWidth="1"/>
    <col min="13832" max="13832" width="9.75" style="27" customWidth="1"/>
    <col min="13833" max="13833" width="4.75" style="27" customWidth="1"/>
    <col min="13834" max="13834" width="9" style="27" customWidth="1"/>
    <col min="13835" max="13835" width="11" style="27" customWidth="1"/>
    <col min="13836" max="13836" width="10.25" style="27" customWidth="1"/>
    <col min="13837" max="13837" width="5" style="27" customWidth="1"/>
    <col min="13838" max="13838" width="3.375" style="27" customWidth="1"/>
    <col min="13839" max="13839" width="3.25" style="27" customWidth="1"/>
    <col min="13840" max="13840" width="3.375" style="27" customWidth="1"/>
    <col min="13841" max="13841" width="2.25" style="27" customWidth="1"/>
    <col min="13842" max="13842" width="1.75" style="27" customWidth="1"/>
    <col min="13843" max="13843" width="5.625" style="27" customWidth="1"/>
    <col min="13844" max="13844" width="12" style="27" customWidth="1"/>
    <col min="13845" max="13845" width="2.25" style="27" customWidth="1"/>
    <col min="13846" max="13848" width="9" style="27" customWidth="1"/>
    <col min="13849" max="13849" width="2.625" style="27" customWidth="1"/>
    <col min="13850" max="13850" width="4.875" style="27" customWidth="1"/>
    <col min="13851" max="13851" width="14" style="27" customWidth="1"/>
    <col min="13852" max="13852" width="10.875" style="27" customWidth="1"/>
    <col min="13853" max="13853" width="7.5" style="27" customWidth="1"/>
    <col min="13854" max="13854" width="7.125" style="27" customWidth="1"/>
    <col min="13855" max="13855" width="9" style="27" customWidth="1"/>
    <col min="13856" max="13856" width="31.75" style="27" customWidth="1"/>
    <col min="13857" max="13858" width="13" style="27" customWidth="1"/>
    <col min="13859" max="13859" width="6.125" style="27" customWidth="1"/>
    <col min="13860" max="13860" width="4.5" style="27" customWidth="1"/>
    <col min="13861" max="13861" width="14" style="27" customWidth="1"/>
    <col min="13862" max="13862" width="5.125" style="27" bestFit="1" customWidth="1"/>
    <col min="13863" max="13863" width="6.5" style="27" customWidth="1"/>
    <col min="13864" max="13864" width="6.375" style="27" customWidth="1"/>
    <col min="13865" max="13865" width="4.125" style="27" customWidth="1"/>
    <col min="13866" max="13866" width="6.375" style="27" customWidth="1"/>
    <col min="13867" max="13867" width="6.875" style="27" customWidth="1"/>
    <col min="13868" max="13869" width="6.375" style="27" customWidth="1"/>
    <col min="13870" max="13873" width="4.625" style="27" customWidth="1"/>
    <col min="13874" max="13874" width="7.5" style="27" customWidth="1"/>
    <col min="13875" max="13875" width="5.625" style="27" customWidth="1"/>
    <col min="13876" max="13876" width="5.875" style="27" customWidth="1"/>
    <col min="13877" max="13877" width="8.75" style="27" customWidth="1"/>
    <col min="13878" max="13879" width="7.625" style="27" customWidth="1"/>
    <col min="13880" max="13880" width="10" style="27" customWidth="1"/>
    <col min="13881" max="13881" width="9.625" style="27" customWidth="1"/>
    <col min="13882" max="13884" width="5.125" style="27" customWidth="1"/>
    <col min="13885" max="13885" width="12.75" style="27" customWidth="1"/>
    <col min="13886" max="13887" width="7.25" style="27" customWidth="1"/>
    <col min="13888" max="13903" width="5.125" style="27" customWidth="1"/>
    <col min="13904" max="14080" width="9" style="27"/>
    <col min="14081" max="14081" width="1.625" style="27" customWidth="1"/>
    <col min="14082" max="14082" width="1.875" style="27" customWidth="1"/>
    <col min="14083" max="14084" width="1.625" style="27" customWidth="1"/>
    <col min="14085" max="14085" width="3.875" style="27" customWidth="1"/>
    <col min="14086" max="14086" width="8.375" style="27" customWidth="1"/>
    <col min="14087" max="14087" width="10.125" style="27" customWidth="1"/>
    <col min="14088" max="14088" width="9.75" style="27" customWidth="1"/>
    <col min="14089" max="14089" width="4.75" style="27" customWidth="1"/>
    <col min="14090" max="14090" width="9" style="27" customWidth="1"/>
    <col min="14091" max="14091" width="11" style="27" customWidth="1"/>
    <col min="14092" max="14092" width="10.25" style="27" customWidth="1"/>
    <col min="14093" max="14093" width="5" style="27" customWidth="1"/>
    <col min="14094" max="14094" width="3.375" style="27" customWidth="1"/>
    <col min="14095" max="14095" width="3.25" style="27" customWidth="1"/>
    <col min="14096" max="14096" width="3.375" style="27" customWidth="1"/>
    <col min="14097" max="14097" width="2.25" style="27" customWidth="1"/>
    <col min="14098" max="14098" width="1.75" style="27" customWidth="1"/>
    <col min="14099" max="14099" width="5.625" style="27" customWidth="1"/>
    <col min="14100" max="14100" width="12" style="27" customWidth="1"/>
    <col min="14101" max="14101" width="2.25" style="27" customWidth="1"/>
    <col min="14102" max="14104" width="9" style="27" customWidth="1"/>
    <col min="14105" max="14105" width="2.625" style="27" customWidth="1"/>
    <col min="14106" max="14106" width="4.875" style="27" customWidth="1"/>
    <col min="14107" max="14107" width="14" style="27" customWidth="1"/>
    <col min="14108" max="14108" width="10.875" style="27" customWidth="1"/>
    <col min="14109" max="14109" width="7.5" style="27" customWidth="1"/>
    <col min="14110" max="14110" width="7.125" style="27" customWidth="1"/>
    <col min="14111" max="14111" width="9" style="27" customWidth="1"/>
    <col min="14112" max="14112" width="31.75" style="27" customWidth="1"/>
    <col min="14113" max="14114" width="13" style="27" customWidth="1"/>
    <col min="14115" max="14115" width="6.125" style="27" customWidth="1"/>
    <col min="14116" max="14116" width="4.5" style="27" customWidth="1"/>
    <col min="14117" max="14117" width="14" style="27" customWidth="1"/>
    <col min="14118" max="14118" width="5.125" style="27" bestFit="1" customWidth="1"/>
    <col min="14119" max="14119" width="6.5" style="27" customWidth="1"/>
    <col min="14120" max="14120" width="6.375" style="27" customWidth="1"/>
    <col min="14121" max="14121" width="4.125" style="27" customWidth="1"/>
    <col min="14122" max="14122" width="6.375" style="27" customWidth="1"/>
    <col min="14123" max="14123" width="6.875" style="27" customWidth="1"/>
    <col min="14124" max="14125" width="6.375" style="27" customWidth="1"/>
    <col min="14126" max="14129" width="4.625" style="27" customWidth="1"/>
    <col min="14130" max="14130" width="7.5" style="27" customWidth="1"/>
    <col min="14131" max="14131" width="5.625" style="27" customWidth="1"/>
    <col min="14132" max="14132" width="5.875" style="27" customWidth="1"/>
    <col min="14133" max="14133" width="8.75" style="27" customWidth="1"/>
    <col min="14134" max="14135" width="7.625" style="27" customWidth="1"/>
    <col min="14136" max="14136" width="10" style="27" customWidth="1"/>
    <col min="14137" max="14137" width="9.625" style="27" customWidth="1"/>
    <col min="14138" max="14140" width="5.125" style="27" customWidth="1"/>
    <col min="14141" max="14141" width="12.75" style="27" customWidth="1"/>
    <col min="14142" max="14143" width="7.25" style="27" customWidth="1"/>
    <col min="14144" max="14159" width="5.125" style="27" customWidth="1"/>
    <col min="14160" max="14336" width="9" style="27"/>
    <col min="14337" max="14337" width="1.625" style="27" customWidth="1"/>
    <col min="14338" max="14338" width="1.875" style="27" customWidth="1"/>
    <col min="14339" max="14340" width="1.625" style="27" customWidth="1"/>
    <col min="14341" max="14341" width="3.875" style="27" customWidth="1"/>
    <col min="14342" max="14342" width="8.375" style="27" customWidth="1"/>
    <col min="14343" max="14343" width="10.125" style="27" customWidth="1"/>
    <col min="14344" max="14344" width="9.75" style="27" customWidth="1"/>
    <col min="14345" max="14345" width="4.75" style="27" customWidth="1"/>
    <col min="14346" max="14346" width="9" style="27" customWidth="1"/>
    <col min="14347" max="14347" width="11" style="27" customWidth="1"/>
    <col min="14348" max="14348" width="10.25" style="27" customWidth="1"/>
    <col min="14349" max="14349" width="5" style="27" customWidth="1"/>
    <col min="14350" max="14350" width="3.375" style="27" customWidth="1"/>
    <col min="14351" max="14351" width="3.25" style="27" customWidth="1"/>
    <col min="14352" max="14352" width="3.375" style="27" customWidth="1"/>
    <col min="14353" max="14353" width="2.25" style="27" customWidth="1"/>
    <col min="14354" max="14354" width="1.75" style="27" customWidth="1"/>
    <col min="14355" max="14355" width="5.625" style="27" customWidth="1"/>
    <col min="14356" max="14356" width="12" style="27" customWidth="1"/>
    <col min="14357" max="14357" width="2.25" style="27" customWidth="1"/>
    <col min="14358" max="14360" width="9" style="27" customWidth="1"/>
    <col min="14361" max="14361" width="2.625" style="27" customWidth="1"/>
    <col min="14362" max="14362" width="4.875" style="27" customWidth="1"/>
    <col min="14363" max="14363" width="14" style="27" customWidth="1"/>
    <col min="14364" max="14364" width="10.875" style="27" customWidth="1"/>
    <col min="14365" max="14365" width="7.5" style="27" customWidth="1"/>
    <col min="14366" max="14366" width="7.125" style="27" customWidth="1"/>
    <col min="14367" max="14367" width="9" style="27" customWidth="1"/>
    <col min="14368" max="14368" width="31.75" style="27" customWidth="1"/>
    <col min="14369" max="14370" width="13" style="27" customWidth="1"/>
    <col min="14371" max="14371" width="6.125" style="27" customWidth="1"/>
    <col min="14372" max="14372" width="4.5" style="27" customWidth="1"/>
    <col min="14373" max="14373" width="14" style="27" customWidth="1"/>
    <col min="14374" max="14374" width="5.125" style="27" bestFit="1" customWidth="1"/>
    <col min="14375" max="14375" width="6.5" style="27" customWidth="1"/>
    <col min="14376" max="14376" width="6.375" style="27" customWidth="1"/>
    <col min="14377" max="14377" width="4.125" style="27" customWidth="1"/>
    <col min="14378" max="14378" width="6.375" style="27" customWidth="1"/>
    <col min="14379" max="14379" width="6.875" style="27" customWidth="1"/>
    <col min="14380" max="14381" width="6.375" style="27" customWidth="1"/>
    <col min="14382" max="14385" width="4.625" style="27" customWidth="1"/>
    <col min="14386" max="14386" width="7.5" style="27" customWidth="1"/>
    <col min="14387" max="14387" width="5.625" style="27" customWidth="1"/>
    <col min="14388" max="14388" width="5.875" style="27" customWidth="1"/>
    <col min="14389" max="14389" width="8.75" style="27" customWidth="1"/>
    <col min="14390" max="14391" width="7.625" style="27" customWidth="1"/>
    <col min="14392" max="14392" width="10" style="27" customWidth="1"/>
    <col min="14393" max="14393" width="9.625" style="27" customWidth="1"/>
    <col min="14394" max="14396" width="5.125" style="27" customWidth="1"/>
    <col min="14397" max="14397" width="12.75" style="27" customWidth="1"/>
    <col min="14398" max="14399" width="7.25" style="27" customWidth="1"/>
    <col min="14400" max="14415" width="5.125" style="27" customWidth="1"/>
    <col min="14416" max="14592" width="9" style="27"/>
    <col min="14593" max="14593" width="1.625" style="27" customWidth="1"/>
    <col min="14594" max="14594" width="1.875" style="27" customWidth="1"/>
    <col min="14595" max="14596" width="1.625" style="27" customWidth="1"/>
    <col min="14597" max="14597" width="3.875" style="27" customWidth="1"/>
    <col min="14598" max="14598" width="8.375" style="27" customWidth="1"/>
    <col min="14599" max="14599" width="10.125" style="27" customWidth="1"/>
    <col min="14600" max="14600" width="9.75" style="27" customWidth="1"/>
    <col min="14601" max="14601" width="4.75" style="27" customWidth="1"/>
    <col min="14602" max="14602" width="9" style="27" customWidth="1"/>
    <col min="14603" max="14603" width="11" style="27" customWidth="1"/>
    <col min="14604" max="14604" width="10.25" style="27" customWidth="1"/>
    <col min="14605" max="14605" width="5" style="27" customWidth="1"/>
    <col min="14606" max="14606" width="3.375" style="27" customWidth="1"/>
    <col min="14607" max="14607" width="3.25" style="27" customWidth="1"/>
    <col min="14608" max="14608" width="3.375" style="27" customWidth="1"/>
    <col min="14609" max="14609" width="2.25" style="27" customWidth="1"/>
    <col min="14610" max="14610" width="1.75" style="27" customWidth="1"/>
    <col min="14611" max="14611" width="5.625" style="27" customWidth="1"/>
    <col min="14612" max="14612" width="12" style="27" customWidth="1"/>
    <col min="14613" max="14613" width="2.25" style="27" customWidth="1"/>
    <col min="14614" max="14616" width="9" style="27" customWidth="1"/>
    <col min="14617" max="14617" width="2.625" style="27" customWidth="1"/>
    <col min="14618" max="14618" width="4.875" style="27" customWidth="1"/>
    <col min="14619" max="14619" width="14" style="27" customWidth="1"/>
    <col min="14620" max="14620" width="10.875" style="27" customWidth="1"/>
    <col min="14621" max="14621" width="7.5" style="27" customWidth="1"/>
    <col min="14622" max="14622" width="7.125" style="27" customWidth="1"/>
    <col min="14623" max="14623" width="9" style="27" customWidth="1"/>
    <col min="14624" max="14624" width="31.75" style="27" customWidth="1"/>
    <col min="14625" max="14626" width="13" style="27" customWidth="1"/>
    <col min="14627" max="14627" width="6.125" style="27" customWidth="1"/>
    <col min="14628" max="14628" width="4.5" style="27" customWidth="1"/>
    <col min="14629" max="14629" width="14" style="27" customWidth="1"/>
    <col min="14630" max="14630" width="5.125" style="27" bestFit="1" customWidth="1"/>
    <col min="14631" max="14631" width="6.5" style="27" customWidth="1"/>
    <col min="14632" max="14632" width="6.375" style="27" customWidth="1"/>
    <col min="14633" max="14633" width="4.125" style="27" customWidth="1"/>
    <col min="14634" max="14634" width="6.375" style="27" customWidth="1"/>
    <col min="14635" max="14635" width="6.875" style="27" customWidth="1"/>
    <col min="14636" max="14637" width="6.375" style="27" customWidth="1"/>
    <col min="14638" max="14641" width="4.625" style="27" customWidth="1"/>
    <col min="14642" max="14642" width="7.5" style="27" customWidth="1"/>
    <col min="14643" max="14643" width="5.625" style="27" customWidth="1"/>
    <col min="14644" max="14644" width="5.875" style="27" customWidth="1"/>
    <col min="14645" max="14645" width="8.75" style="27" customWidth="1"/>
    <col min="14646" max="14647" width="7.625" style="27" customWidth="1"/>
    <col min="14648" max="14648" width="10" style="27" customWidth="1"/>
    <col min="14649" max="14649" width="9.625" style="27" customWidth="1"/>
    <col min="14650" max="14652" width="5.125" style="27" customWidth="1"/>
    <col min="14653" max="14653" width="12.75" style="27" customWidth="1"/>
    <col min="14654" max="14655" width="7.25" style="27" customWidth="1"/>
    <col min="14656" max="14671" width="5.125" style="27" customWidth="1"/>
    <col min="14672" max="14848" width="9" style="27"/>
    <col min="14849" max="14849" width="1.625" style="27" customWidth="1"/>
    <col min="14850" max="14850" width="1.875" style="27" customWidth="1"/>
    <col min="14851" max="14852" width="1.625" style="27" customWidth="1"/>
    <col min="14853" max="14853" width="3.875" style="27" customWidth="1"/>
    <col min="14854" max="14854" width="8.375" style="27" customWidth="1"/>
    <col min="14855" max="14855" width="10.125" style="27" customWidth="1"/>
    <col min="14856" max="14856" width="9.75" style="27" customWidth="1"/>
    <col min="14857" max="14857" width="4.75" style="27" customWidth="1"/>
    <col min="14858" max="14858" width="9" style="27" customWidth="1"/>
    <col min="14859" max="14859" width="11" style="27" customWidth="1"/>
    <col min="14860" max="14860" width="10.25" style="27" customWidth="1"/>
    <col min="14861" max="14861" width="5" style="27" customWidth="1"/>
    <col min="14862" max="14862" width="3.375" style="27" customWidth="1"/>
    <col min="14863" max="14863" width="3.25" style="27" customWidth="1"/>
    <col min="14864" max="14864" width="3.375" style="27" customWidth="1"/>
    <col min="14865" max="14865" width="2.25" style="27" customWidth="1"/>
    <col min="14866" max="14866" width="1.75" style="27" customWidth="1"/>
    <col min="14867" max="14867" width="5.625" style="27" customWidth="1"/>
    <col min="14868" max="14868" width="12" style="27" customWidth="1"/>
    <col min="14869" max="14869" width="2.25" style="27" customWidth="1"/>
    <col min="14870" max="14872" width="9" style="27" customWidth="1"/>
    <col min="14873" max="14873" width="2.625" style="27" customWidth="1"/>
    <col min="14874" max="14874" width="4.875" style="27" customWidth="1"/>
    <col min="14875" max="14875" width="14" style="27" customWidth="1"/>
    <col min="14876" max="14876" width="10.875" style="27" customWidth="1"/>
    <col min="14877" max="14877" width="7.5" style="27" customWidth="1"/>
    <col min="14878" max="14878" width="7.125" style="27" customWidth="1"/>
    <col min="14879" max="14879" width="9" style="27" customWidth="1"/>
    <col min="14880" max="14880" width="31.75" style="27" customWidth="1"/>
    <col min="14881" max="14882" width="13" style="27" customWidth="1"/>
    <col min="14883" max="14883" width="6.125" style="27" customWidth="1"/>
    <col min="14884" max="14884" width="4.5" style="27" customWidth="1"/>
    <col min="14885" max="14885" width="14" style="27" customWidth="1"/>
    <col min="14886" max="14886" width="5.125" style="27" bestFit="1" customWidth="1"/>
    <col min="14887" max="14887" width="6.5" style="27" customWidth="1"/>
    <col min="14888" max="14888" width="6.375" style="27" customWidth="1"/>
    <col min="14889" max="14889" width="4.125" style="27" customWidth="1"/>
    <col min="14890" max="14890" width="6.375" style="27" customWidth="1"/>
    <col min="14891" max="14891" width="6.875" style="27" customWidth="1"/>
    <col min="14892" max="14893" width="6.375" style="27" customWidth="1"/>
    <col min="14894" max="14897" width="4.625" style="27" customWidth="1"/>
    <col min="14898" max="14898" width="7.5" style="27" customWidth="1"/>
    <col min="14899" max="14899" width="5.625" style="27" customWidth="1"/>
    <col min="14900" max="14900" width="5.875" style="27" customWidth="1"/>
    <col min="14901" max="14901" width="8.75" style="27" customWidth="1"/>
    <col min="14902" max="14903" width="7.625" style="27" customWidth="1"/>
    <col min="14904" max="14904" width="10" style="27" customWidth="1"/>
    <col min="14905" max="14905" width="9.625" style="27" customWidth="1"/>
    <col min="14906" max="14908" width="5.125" style="27" customWidth="1"/>
    <col min="14909" max="14909" width="12.75" style="27" customWidth="1"/>
    <col min="14910" max="14911" width="7.25" style="27" customWidth="1"/>
    <col min="14912" max="14927" width="5.125" style="27" customWidth="1"/>
    <col min="14928" max="15104" width="9" style="27"/>
    <col min="15105" max="15105" width="1.625" style="27" customWidth="1"/>
    <col min="15106" max="15106" width="1.875" style="27" customWidth="1"/>
    <col min="15107" max="15108" width="1.625" style="27" customWidth="1"/>
    <col min="15109" max="15109" width="3.875" style="27" customWidth="1"/>
    <col min="15110" max="15110" width="8.375" style="27" customWidth="1"/>
    <col min="15111" max="15111" width="10.125" style="27" customWidth="1"/>
    <col min="15112" max="15112" width="9.75" style="27" customWidth="1"/>
    <col min="15113" max="15113" width="4.75" style="27" customWidth="1"/>
    <col min="15114" max="15114" width="9" style="27" customWidth="1"/>
    <col min="15115" max="15115" width="11" style="27" customWidth="1"/>
    <col min="15116" max="15116" width="10.25" style="27" customWidth="1"/>
    <col min="15117" max="15117" width="5" style="27" customWidth="1"/>
    <col min="15118" max="15118" width="3.375" style="27" customWidth="1"/>
    <col min="15119" max="15119" width="3.25" style="27" customWidth="1"/>
    <col min="15120" max="15120" width="3.375" style="27" customWidth="1"/>
    <col min="15121" max="15121" width="2.25" style="27" customWidth="1"/>
    <col min="15122" max="15122" width="1.75" style="27" customWidth="1"/>
    <col min="15123" max="15123" width="5.625" style="27" customWidth="1"/>
    <col min="15124" max="15124" width="12" style="27" customWidth="1"/>
    <col min="15125" max="15125" width="2.25" style="27" customWidth="1"/>
    <col min="15126" max="15128" width="9" style="27" customWidth="1"/>
    <col min="15129" max="15129" width="2.625" style="27" customWidth="1"/>
    <col min="15130" max="15130" width="4.875" style="27" customWidth="1"/>
    <col min="15131" max="15131" width="14" style="27" customWidth="1"/>
    <col min="15132" max="15132" width="10.875" style="27" customWidth="1"/>
    <col min="15133" max="15133" width="7.5" style="27" customWidth="1"/>
    <col min="15134" max="15134" width="7.125" style="27" customWidth="1"/>
    <col min="15135" max="15135" width="9" style="27" customWidth="1"/>
    <col min="15136" max="15136" width="31.75" style="27" customWidth="1"/>
    <col min="15137" max="15138" width="13" style="27" customWidth="1"/>
    <col min="15139" max="15139" width="6.125" style="27" customWidth="1"/>
    <col min="15140" max="15140" width="4.5" style="27" customWidth="1"/>
    <col min="15141" max="15141" width="14" style="27" customWidth="1"/>
    <col min="15142" max="15142" width="5.125" style="27" bestFit="1" customWidth="1"/>
    <col min="15143" max="15143" width="6.5" style="27" customWidth="1"/>
    <col min="15144" max="15144" width="6.375" style="27" customWidth="1"/>
    <col min="15145" max="15145" width="4.125" style="27" customWidth="1"/>
    <col min="15146" max="15146" width="6.375" style="27" customWidth="1"/>
    <col min="15147" max="15147" width="6.875" style="27" customWidth="1"/>
    <col min="15148" max="15149" width="6.375" style="27" customWidth="1"/>
    <col min="15150" max="15153" width="4.625" style="27" customWidth="1"/>
    <col min="15154" max="15154" width="7.5" style="27" customWidth="1"/>
    <col min="15155" max="15155" width="5.625" style="27" customWidth="1"/>
    <col min="15156" max="15156" width="5.875" style="27" customWidth="1"/>
    <col min="15157" max="15157" width="8.75" style="27" customWidth="1"/>
    <col min="15158" max="15159" width="7.625" style="27" customWidth="1"/>
    <col min="15160" max="15160" width="10" style="27" customWidth="1"/>
    <col min="15161" max="15161" width="9.625" style="27" customWidth="1"/>
    <col min="15162" max="15164" width="5.125" style="27" customWidth="1"/>
    <col min="15165" max="15165" width="12.75" style="27" customWidth="1"/>
    <col min="15166" max="15167" width="7.25" style="27" customWidth="1"/>
    <col min="15168" max="15183" width="5.125" style="27" customWidth="1"/>
    <col min="15184" max="15360" width="9" style="27"/>
    <col min="15361" max="15361" width="1.625" style="27" customWidth="1"/>
    <col min="15362" max="15362" width="1.875" style="27" customWidth="1"/>
    <col min="15363" max="15364" width="1.625" style="27" customWidth="1"/>
    <col min="15365" max="15365" width="3.875" style="27" customWidth="1"/>
    <col min="15366" max="15366" width="8.375" style="27" customWidth="1"/>
    <col min="15367" max="15367" width="10.125" style="27" customWidth="1"/>
    <col min="15368" max="15368" width="9.75" style="27" customWidth="1"/>
    <col min="15369" max="15369" width="4.75" style="27" customWidth="1"/>
    <col min="15370" max="15370" width="9" style="27" customWidth="1"/>
    <col min="15371" max="15371" width="11" style="27" customWidth="1"/>
    <col min="15372" max="15372" width="10.25" style="27" customWidth="1"/>
    <col min="15373" max="15373" width="5" style="27" customWidth="1"/>
    <col min="15374" max="15374" width="3.375" style="27" customWidth="1"/>
    <col min="15375" max="15375" width="3.25" style="27" customWidth="1"/>
    <col min="15376" max="15376" width="3.375" style="27" customWidth="1"/>
    <col min="15377" max="15377" width="2.25" style="27" customWidth="1"/>
    <col min="15378" max="15378" width="1.75" style="27" customWidth="1"/>
    <col min="15379" max="15379" width="5.625" style="27" customWidth="1"/>
    <col min="15380" max="15380" width="12" style="27" customWidth="1"/>
    <col min="15381" max="15381" width="2.25" style="27" customWidth="1"/>
    <col min="15382" max="15384" width="9" style="27" customWidth="1"/>
    <col min="15385" max="15385" width="2.625" style="27" customWidth="1"/>
    <col min="15386" max="15386" width="4.875" style="27" customWidth="1"/>
    <col min="15387" max="15387" width="14" style="27" customWidth="1"/>
    <col min="15388" max="15388" width="10.875" style="27" customWidth="1"/>
    <col min="15389" max="15389" width="7.5" style="27" customWidth="1"/>
    <col min="15390" max="15390" width="7.125" style="27" customWidth="1"/>
    <col min="15391" max="15391" width="9" style="27" customWidth="1"/>
    <col min="15392" max="15392" width="31.75" style="27" customWidth="1"/>
    <col min="15393" max="15394" width="13" style="27" customWidth="1"/>
    <col min="15395" max="15395" width="6.125" style="27" customWidth="1"/>
    <col min="15396" max="15396" width="4.5" style="27" customWidth="1"/>
    <col min="15397" max="15397" width="14" style="27" customWidth="1"/>
    <col min="15398" max="15398" width="5.125" style="27" bestFit="1" customWidth="1"/>
    <col min="15399" max="15399" width="6.5" style="27" customWidth="1"/>
    <col min="15400" max="15400" width="6.375" style="27" customWidth="1"/>
    <col min="15401" max="15401" width="4.125" style="27" customWidth="1"/>
    <col min="15402" max="15402" width="6.375" style="27" customWidth="1"/>
    <col min="15403" max="15403" width="6.875" style="27" customWidth="1"/>
    <col min="15404" max="15405" width="6.375" style="27" customWidth="1"/>
    <col min="15406" max="15409" width="4.625" style="27" customWidth="1"/>
    <col min="15410" max="15410" width="7.5" style="27" customWidth="1"/>
    <col min="15411" max="15411" width="5.625" style="27" customWidth="1"/>
    <col min="15412" max="15412" width="5.875" style="27" customWidth="1"/>
    <col min="15413" max="15413" width="8.75" style="27" customWidth="1"/>
    <col min="15414" max="15415" width="7.625" style="27" customWidth="1"/>
    <col min="15416" max="15416" width="10" style="27" customWidth="1"/>
    <col min="15417" max="15417" width="9.625" style="27" customWidth="1"/>
    <col min="15418" max="15420" width="5.125" style="27" customWidth="1"/>
    <col min="15421" max="15421" width="12.75" style="27" customWidth="1"/>
    <col min="15422" max="15423" width="7.25" style="27" customWidth="1"/>
    <col min="15424" max="15439" width="5.125" style="27" customWidth="1"/>
    <col min="15440" max="15616" width="9" style="27"/>
    <col min="15617" max="15617" width="1.625" style="27" customWidth="1"/>
    <col min="15618" max="15618" width="1.875" style="27" customWidth="1"/>
    <col min="15619" max="15620" width="1.625" style="27" customWidth="1"/>
    <col min="15621" max="15621" width="3.875" style="27" customWidth="1"/>
    <col min="15622" max="15622" width="8.375" style="27" customWidth="1"/>
    <col min="15623" max="15623" width="10.125" style="27" customWidth="1"/>
    <col min="15624" max="15624" width="9.75" style="27" customWidth="1"/>
    <col min="15625" max="15625" width="4.75" style="27" customWidth="1"/>
    <col min="15626" max="15626" width="9" style="27" customWidth="1"/>
    <col min="15627" max="15627" width="11" style="27" customWidth="1"/>
    <col min="15628" max="15628" width="10.25" style="27" customWidth="1"/>
    <col min="15629" max="15629" width="5" style="27" customWidth="1"/>
    <col min="15630" max="15630" width="3.375" style="27" customWidth="1"/>
    <col min="15631" max="15631" width="3.25" style="27" customWidth="1"/>
    <col min="15632" max="15632" width="3.375" style="27" customWidth="1"/>
    <col min="15633" max="15633" width="2.25" style="27" customWidth="1"/>
    <col min="15634" max="15634" width="1.75" style="27" customWidth="1"/>
    <col min="15635" max="15635" width="5.625" style="27" customWidth="1"/>
    <col min="15636" max="15636" width="12" style="27" customWidth="1"/>
    <col min="15637" max="15637" width="2.25" style="27" customWidth="1"/>
    <col min="15638" max="15640" width="9" style="27" customWidth="1"/>
    <col min="15641" max="15641" width="2.625" style="27" customWidth="1"/>
    <col min="15642" max="15642" width="4.875" style="27" customWidth="1"/>
    <col min="15643" max="15643" width="14" style="27" customWidth="1"/>
    <col min="15644" max="15644" width="10.875" style="27" customWidth="1"/>
    <col min="15645" max="15645" width="7.5" style="27" customWidth="1"/>
    <col min="15646" max="15646" width="7.125" style="27" customWidth="1"/>
    <col min="15647" max="15647" width="9" style="27" customWidth="1"/>
    <col min="15648" max="15648" width="31.75" style="27" customWidth="1"/>
    <col min="15649" max="15650" width="13" style="27" customWidth="1"/>
    <col min="15651" max="15651" width="6.125" style="27" customWidth="1"/>
    <col min="15652" max="15652" width="4.5" style="27" customWidth="1"/>
    <col min="15653" max="15653" width="14" style="27" customWidth="1"/>
    <col min="15654" max="15654" width="5.125" style="27" bestFit="1" customWidth="1"/>
    <col min="15655" max="15655" width="6.5" style="27" customWidth="1"/>
    <col min="15656" max="15656" width="6.375" style="27" customWidth="1"/>
    <col min="15657" max="15657" width="4.125" style="27" customWidth="1"/>
    <col min="15658" max="15658" width="6.375" style="27" customWidth="1"/>
    <col min="15659" max="15659" width="6.875" style="27" customWidth="1"/>
    <col min="15660" max="15661" width="6.375" style="27" customWidth="1"/>
    <col min="15662" max="15665" width="4.625" style="27" customWidth="1"/>
    <col min="15666" max="15666" width="7.5" style="27" customWidth="1"/>
    <col min="15667" max="15667" width="5.625" style="27" customWidth="1"/>
    <col min="15668" max="15668" width="5.875" style="27" customWidth="1"/>
    <col min="15669" max="15669" width="8.75" style="27" customWidth="1"/>
    <col min="15670" max="15671" width="7.625" style="27" customWidth="1"/>
    <col min="15672" max="15672" width="10" style="27" customWidth="1"/>
    <col min="15673" max="15673" width="9.625" style="27" customWidth="1"/>
    <col min="15674" max="15676" width="5.125" style="27" customWidth="1"/>
    <col min="15677" max="15677" width="12.75" style="27" customWidth="1"/>
    <col min="15678" max="15679" width="7.25" style="27" customWidth="1"/>
    <col min="15680" max="15695" width="5.125" style="27" customWidth="1"/>
    <col min="15696" max="15872" width="9" style="27"/>
    <col min="15873" max="15873" width="1.625" style="27" customWidth="1"/>
    <col min="15874" max="15874" width="1.875" style="27" customWidth="1"/>
    <col min="15875" max="15876" width="1.625" style="27" customWidth="1"/>
    <col min="15877" max="15877" width="3.875" style="27" customWidth="1"/>
    <col min="15878" max="15878" width="8.375" style="27" customWidth="1"/>
    <col min="15879" max="15879" width="10.125" style="27" customWidth="1"/>
    <col min="15880" max="15880" width="9.75" style="27" customWidth="1"/>
    <col min="15881" max="15881" width="4.75" style="27" customWidth="1"/>
    <col min="15882" max="15882" width="9" style="27" customWidth="1"/>
    <col min="15883" max="15883" width="11" style="27" customWidth="1"/>
    <col min="15884" max="15884" width="10.25" style="27" customWidth="1"/>
    <col min="15885" max="15885" width="5" style="27" customWidth="1"/>
    <col min="15886" max="15886" width="3.375" style="27" customWidth="1"/>
    <col min="15887" max="15887" width="3.25" style="27" customWidth="1"/>
    <col min="15888" max="15888" width="3.375" style="27" customWidth="1"/>
    <col min="15889" max="15889" width="2.25" style="27" customWidth="1"/>
    <col min="15890" max="15890" width="1.75" style="27" customWidth="1"/>
    <col min="15891" max="15891" width="5.625" style="27" customWidth="1"/>
    <col min="15892" max="15892" width="12" style="27" customWidth="1"/>
    <col min="15893" max="15893" width="2.25" style="27" customWidth="1"/>
    <col min="15894" max="15896" width="9" style="27" customWidth="1"/>
    <col min="15897" max="15897" width="2.625" style="27" customWidth="1"/>
    <col min="15898" max="15898" width="4.875" style="27" customWidth="1"/>
    <col min="15899" max="15899" width="14" style="27" customWidth="1"/>
    <col min="15900" max="15900" width="10.875" style="27" customWidth="1"/>
    <col min="15901" max="15901" width="7.5" style="27" customWidth="1"/>
    <col min="15902" max="15902" width="7.125" style="27" customWidth="1"/>
    <col min="15903" max="15903" width="9" style="27" customWidth="1"/>
    <col min="15904" max="15904" width="31.75" style="27" customWidth="1"/>
    <col min="15905" max="15906" width="13" style="27" customWidth="1"/>
    <col min="15907" max="15907" width="6.125" style="27" customWidth="1"/>
    <col min="15908" max="15908" width="4.5" style="27" customWidth="1"/>
    <col min="15909" max="15909" width="14" style="27" customWidth="1"/>
    <col min="15910" max="15910" width="5.125" style="27" bestFit="1" customWidth="1"/>
    <col min="15911" max="15911" width="6.5" style="27" customWidth="1"/>
    <col min="15912" max="15912" width="6.375" style="27" customWidth="1"/>
    <col min="15913" max="15913" width="4.125" style="27" customWidth="1"/>
    <col min="15914" max="15914" width="6.375" style="27" customWidth="1"/>
    <col min="15915" max="15915" width="6.875" style="27" customWidth="1"/>
    <col min="15916" max="15917" width="6.375" style="27" customWidth="1"/>
    <col min="15918" max="15921" width="4.625" style="27" customWidth="1"/>
    <col min="15922" max="15922" width="7.5" style="27" customWidth="1"/>
    <col min="15923" max="15923" width="5.625" style="27" customWidth="1"/>
    <col min="15924" max="15924" width="5.875" style="27" customWidth="1"/>
    <col min="15925" max="15925" width="8.75" style="27" customWidth="1"/>
    <col min="15926" max="15927" width="7.625" style="27" customWidth="1"/>
    <col min="15928" max="15928" width="10" style="27" customWidth="1"/>
    <col min="15929" max="15929" width="9.625" style="27" customWidth="1"/>
    <col min="15930" max="15932" width="5.125" style="27" customWidth="1"/>
    <col min="15933" max="15933" width="12.75" style="27" customWidth="1"/>
    <col min="15934" max="15935" width="7.25" style="27" customWidth="1"/>
    <col min="15936" max="15951" width="5.125" style="27" customWidth="1"/>
    <col min="15952" max="16128" width="9" style="27"/>
    <col min="16129" max="16129" width="1.625" style="27" customWidth="1"/>
    <col min="16130" max="16130" width="1.875" style="27" customWidth="1"/>
    <col min="16131" max="16132" width="1.625" style="27" customWidth="1"/>
    <col min="16133" max="16133" width="3.875" style="27" customWidth="1"/>
    <col min="16134" max="16134" width="8.375" style="27" customWidth="1"/>
    <col min="16135" max="16135" width="10.125" style="27" customWidth="1"/>
    <col min="16136" max="16136" width="9.75" style="27" customWidth="1"/>
    <col min="16137" max="16137" width="4.75" style="27" customWidth="1"/>
    <col min="16138" max="16138" width="9" style="27" customWidth="1"/>
    <col min="16139" max="16139" width="11" style="27" customWidth="1"/>
    <col min="16140" max="16140" width="10.25" style="27" customWidth="1"/>
    <col min="16141" max="16141" width="5" style="27" customWidth="1"/>
    <col min="16142" max="16142" width="3.375" style="27" customWidth="1"/>
    <col min="16143" max="16143" width="3.25" style="27" customWidth="1"/>
    <col min="16144" max="16144" width="3.375" style="27" customWidth="1"/>
    <col min="16145" max="16145" width="2.25" style="27" customWidth="1"/>
    <col min="16146" max="16146" width="1.75" style="27" customWidth="1"/>
    <col min="16147" max="16147" width="5.625" style="27" customWidth="1"/>
    <col min="16148" max="16148" width="12" style="27" customWidth="1"/>
    <col min="16149" max="16149" width="2.25" style="27" customWidth="1"/>
    <col min="16150" max="16152" width="9" style="27" customWidth="1"/>
    <col min="16153" max="16153" width="2.625" style="27" customWidth="1"/>
    <col min="16154" max="16154" width="4.875" style="27" customWidth="1"/>
    <col min="16155" max="16155" width="14" style="27" customWidth="1"/>
    <col min="16156" max="16156" width="10.875" style="27" customWidth="1"/>
    <col min="16157" max="16157" width="7.5" style="27" customWidth="1"/>
    <col min="16158" max="16158" width="7.125" style="27" customWidth="1"/>
    <col min="16159" max="16159" width="9" style="27" customWidth="1"/>
    <col min="16160" max="16160" width="31.75" style="27" customWidth="1"/>
    <col min="16161" max="16162" width="13" style="27" customWidth="1"/>
    <col min="16163" max="16163" width="6.125" style="27" customWidth="1"/>
    <col min="16164" max="16164" width="4.5" style="27" customWidth="1"/>
    <col min="16165" max="16165" width="14" style="27" customWidth="1"/>
    <col min="16166" max="16166" width="5.125" style="27" bestFit="1" customWidth="1"/>
    <col min="16167" max="16167" width="6.5" style="27" customWidth="1"/>
    <col min="16168" max="16168" width="6.375" style="27" customWidth="1"/>
    <col min="16169" max="16169" width="4.125" style="27" customWidth="1"/>
    <col min="16170" max="16170" width="6.375" style="27" customWidth="1"/>
    <col min="16171" max="16171" width="6.875" style="27" customWidth="1"/>
    <col min="16172" max="16173" width="6.375" style="27" customWidth="1"/>
    <col min="16174" max="16177" width="4.625" style="27" customWidth="1"/>
    <col min="16178" max="16178" width="7.5" style="27" customWidth="1"/>
    <col min="16179" max="16179" width="5.625" style="27" customWidth="1"/>
    <col min="16180" max="16180" width="5.875" style="27" customWidth="1"/>
    <col min="16181" max="16181" width="8.75" style="27" customWidth="1"/>
    <col min="16182" max="16183" width="7.625" style="27" customWidth="1"/>
    <col min="16184" max="16184" width="10" style="27" customWidth="1"/>
    <col min="16185" max="16185" width="9.625" style="27" customWidth="1"/>
    <col min="16186" max="16188" width="5.125" style="27" customWidth="1"/>
    <col min="16189" max="16189" width="12.75" style="27" customWidth="1"/>
    <col min="16190" max="16191" width="7.25" style="27" customWidth="1"/>
    <col min="16192" max="16207" width="5.125" style="27" customWidth="1"/>
    <col min="16208" max="16384" width="9" style="27"/>
  </cols>
  <sheetData>
    <row r="1" spans="1:63" ht="39.75" customHeight="1" thickBot="1" x14ac:dyDescent="0.2">
      <c r="A1" s="26" t="s">
        <v>32</v>
      </c>
      <c r="B1" s="26"/>
      <c r="C1" s="26"/>
      <c r="D1" s="26"/>
      <c r="E1" s="26"/>
      <c r="F1" s="26"/>
      <c r="G1" s="26"/>
      <c r="H1" s="26"/>
      <c r="I1" s="26"/>
      <c r="J1" s="26"/>
      <c r="K1" s="26"/>
      <c r="L1" s="26"/>
      <c r="M1" s="26"/>
      <c r="N1" s="26"/>
      <c r="O1" s="26"/>
      <c r="P1" s="26"/>
      <c r="Q1" s="26"/>
      <c r="S1" s="28" t="s">
        <v>33</v>
      </c>
      <c r="T1" s="29">
        <v>2023</v>
      </c>
      <c r="U1" s="30" t="s">
        <v>34</v>
      </c>
      <c r="V1" s="30"/>
      <c r="W1" s="30"/>
      <c r="Z1" s="32" t="s">
        <v>35</v>
      </c>
      <c r="AM1" s="35" t="s">
        <v>33</v>
      </c>
      <c r="AN1" s="36" t="s">
        <v>36</v>
      </c>
      <c r="AO1" s="36" t="s">
        <v>37</v>
      </c>
      <c r="AP1" s="37" t="s">
        <v>38</v>
      </c>
      <c r="AQ1" s="36" t="s">
        <v>39</v>
      </c>
      <c r="AR1" s="36" t="s">
        <v>40</v>
      </c>
      <c r="AS1" s="38" t="s">
        <v>41</v>
      </c>
    </row>
    <row r="2" spans="1:63" ht="13.5" customHeight="1" thickTop="1" x14ac:dyDescent="0.15">
      <c r="A2" s="42" t="s">
        <v>42</v>
      </c>
      <c r="B2" s="43"/>
      <c r="C2" s="44"/>
      <c r="D2" s="45" t="str">
        <f>IF(ISBLANK(T1),"",VLOOKUP(T1,年回,2))</f>
        <v>令和5年度</v>
      </c>
      <c r="E2" s="46"/>
      <c r="F2" s="46"/>
      <c r="G2" s="47" t="s">
        <v>43</v>
      </c>
      <c r="H2" s="47"/>
      <c r="I2" s="47"/>
      <c r="J2" s="47"/>
      <c r="K2" s="48"/>
      <c r="L2" s="49"/>
      <c r="M2" s="49"/>
      <c r="N2" s="49"/>
      <c r="O2" s="49"/>
      <c r="P2" s="50"/>
      <c r="Q2" s="51"/>
      <c r="S2" s="52" t="s">
        <v>44</v>
      </c>
      <c r="T2" s="53" t="s">
        <v>45</v>
      </c>
      <c r="U2" s="54"/>
      <c r="Z2" s="55" t="s">
        <v>44</v>
      </c>
      <c r="AA2" s="55" t="s">
        <v>45</v>
      </c>
      <c r="AB2" s="55" t="s">
        <v>46</v>
      </c>
      <c r="AC2" s="55" t="s">
        <v>47</v>
      </c>
      <c r="AD2" s="55" t="s">
        <v>48</v>
      </c>
      <c r="AE2" s="56" t="s">
        <v>49</v>
      </c>
      <c r="AF2" s="56" t="s">
        <v>50</v>
      </c>
      <c r="AG2" s="56" t="s">
        <v>51</v>
      </c>
      <c r="AH2" s="56" t="s">
        <v>52</v>
      </c>
      <c r="AK2" s="55" t="s">
        <v>45</v>
      </c>
      <c r="AM2" s="35">
        <v>2017</v>
      </c>
      <c r="AN2" s="57" t="s">
        <v>53</v>
      </c>
      <c r="AO2" s="57" t="s">
        <v>54</v>
      </c>
      <c r="AP2" s="58">
        <v>63</v>
      </c>
      <c r="AQ2" s="58">
        <v>44</v>
      </c>
      <c r="AR2" s="58">
        <v>65</v>
      </c>
      <c r="AS2" s="38" t="s">
        <v>55</v>
      </c>
    </row>
    <row r="3" spans="1:63" ht="13.5" customHeight="1" thickBot="1" x14ac:dyDescent="0.2">
      <c r="A3" s="59"/>
      <c r="B3" s="60"/>
      <c r="C3" s="61"/>
      <c r="D3" s="62"/>
      <c r="E3" s="62"/>
      <c r="F3" s="62"/>
      <c r="G3" s="63"/>
      <c r="H3" s="63"/>
      <c r="I3" s="63"/>
      <c r="J3" s="63"/>
      <c r="K3" s="64"/>
      <c r="L3" s="65" t="s">
        <v>56</v>
      </c>
      <c r="M3" s="66" t="s">
        <v>57</v>
      </c>
      <c r="N3" s="67"/>
      <c r="O3" s="68"/>
      <c r="P3" s="69"/>
      <c r="Q3" s="70"/>
      <c r="R3" s="71"/>
      <c r="S3" s="72">
        <f>Z3</f>
        <v>10</v>
      </c>
      <c r="T3" s="73" t="str">
        <f>IF(ISBLANK(AA3),"",AA3)</f>
        <v>幟町中</v>
      </c>
      <c r="U3" s="54"/>
      <c r="Z3" s="74">
        <v>10</v>
      </c>
      <c r="AA3" s="74" t="s">
        <v>58</v>
      </c>
      <c r="AB3" s="74" t="s">
        <v>59</v>
      </c>
      <c r="AC3" s="74" t="s">
        <v>60</v>
      </c>
      <c r="AD3" s="74" t="s">
        <v>61</v>
      </c>
      <c r="AE3" s="75" t="s">
        <v>62</v>
      </c>
      <c r="AF3" s="75" t="s">
        <v>63</v>
      </c>
      <c r="AG3" s="75" t="s">
        <v>64</v>
      </c>
      <c r="AH3" s="75" t="s">
        <v>65</v>
      </c>
      <c r="AI3" s="33" t="s">
        <v>66</v>
      </c>
      <c r="AJ3" s="76" t="s">
        <v>67</v>
      </c>
      <c r="AK3" s="74" t="s">
        <v>68</v>
      </c>
      <c r="AM3" s="77">
        <v>2018</v>
      </c>
      <c r="AN3" s="57" t="s">
        <v>69</v>
      </c>
      <c r="AO3" s="57" t="s">
        <v>70</v>
      </c>
      <c r="AP3" s="58">
        <v>64</v>
      </c>
      <c r="AQ3" s="58">
        <v>45</v>
      </c>
      <c r="AR3" s="57">
        <v>66</v>
      </c>
      <c r="AS3" s="38" t="s">
        <v>71</v>
      </c>
    </row>
    <row r="4" spans="1:63" ht="13.5" customHeight="1" thickTop="1" thickBot="1" x14ac:dyDescent="0.2">
      <c r="A4" s="59"/>
      <c r="B4" s="60"/>
      <c r="C4" s="61"/>
      <c r="D4" s="78"/>
      <c r="E4" s="78"/>
      <c r="F4" s="78"/>
      <c r="G4" s="78"/>
      <c r="H4" s="79"/>
      <c r="I4" s="79"/>
      <c r="J4" s="78"/>
      <c r="K4" s="80" t="s">
        <v>72</v>
      </c>
      <c r="L4" s="81"/>
      <c r="M4" s="82"/>
      <c r="N4" s="83"/>
      <c r="O4" s="84"/>
      <c r="P4" s="69"/>
      <c r="Q4" s="70"/>
      <c r="R4" s="71"/>
      <c r="S4" s="72">
        <f t="shared" ref="S4:S67" si="0">Z4</f>
        <v>40</v>
      </c>
      <c r="T4" s="73" t="str">
        <f t="shared" ref="T4:T67" si="1">IF(ISBLANK(AA4),"",AA4)</f>
        <v>吉島中</v>
      </c>
      <c r="U4" s="54"/>
      <c r="V4" s="85" t="s">
        <v>73</v>
      </c>
      <c r="W4" s="86"/>
      <c r="X4" s="87"/>
      <c r="Y4" s="88"/>
      <c r="Z4" s="74">
        <v>40</v>
      </c>
      <c r="AA4" s="74" t="s">
        <v>74</v>
      </c>
      <c r="AB4" s="74" t="s">
        <v>75</v>
      </c>
      <c r="AC4" s="74" t="s">
        <v>60</v>
      </c>
      <c r="AD4" s="74" t="s">
        <v>61</v>
      </c>
      <c r="AE4" s="75" t="s">
        <v>76</v>
      </c>
      <c r="AF4" s="75" t="s">
        <v>77</v>
      </c>
      <c r="AG4" s="75" t="s">
        <v>78</v>
      </c>
      <c r="AH4" s="75" t="s">
        <v>79</v>
      </c>
      <c r="AI4" s="33" t="s">
        <v>66</v>
      </c>
      <c r="AJ4" s="76" t="s">
        <v>80</v>
      </c>
      <c r="AK4" s="74" t="s">
        <v>81</v>
      </c>
      <c r="AM4" s="89">
        <v>2019</v>
      </c>
      <c r="AN4" s="57" t="s">
        <v>82</v>
      </c>
      <c r="AO4" s="57" t="s">
        <v>83</v>
      </c>
      <c r="AP4" s="58">
        <v>65</v>
      </c>
      <c r="AQ4" s="58">
        <v>46</v>
      </c>
      <c r="AR4" s="58">
        <v>67</v>
      </c>
      <c r="AS4" s="38" t="s">
        <v>84</v>
      </c>
    </row>
    <row r="5" spans="1:63" ht="13.5" customHeight="1" thickBot="1" x14ac:dyDescent="0.2">
      <c r="A5" s="59"/>
      <c r="B5" s="60"/>
      <c r="C5" s="61"/>
      <c r="D5" s="78"/>
      <c r="E5" s="90" t="s">
        <v>85</v>
      </c>
      <c r="F5" s="90"/>
      <c r="G5" s="91"/>
      <c r="H5" s="69"/>
      <c r="I5" s="69"/>
      <c r="J5" s="92"/>
      <c r="K5" s="93" t="s">
        <v>86</v>
      </c>
      <c r="L5" s="94"/>
      <c r="M5" s="95"/>
      <c r="N5" s="96"/>
      <c r="O5" s="97"/>
      <c r="P5" s="69"/>
      <c r="Q5" s="70"/>
      <c r="R5" s="71"/>
      <c r="S5" s="72">
        <f t="shared" si="0"/>
        <v>70</v>
      </c>
      <c r="T5" s="73" t="str">
        <f t="shared" si="1"/>
        <v>国泰寺中</v>
      </c>
      <c r="U5" s="54"/>
      <c r="V5" s="98"/>
      <c r="W5" s="99"/>
      <c r="X5" s="100"/>
      <c r="Y5" s="88"/>
      <c r="Z5" s="74">
        <v>70</v>
      </c>
      <c r="AA5" s="74" t="s">
        <v>87</v>
      </c>
      <c r="AB5" s="74" t="s">
        <v>88</v>
      </c>
      <c r="AC5" s="74" t="s">
        <v>60</v>
      </c>
      <c r="AD5" s="74" t="s">
        <v>61</v>
      </c>
      <c r="AE5" s="75" t="s">
        <v>89</v>
      </c>
      <c r="AF5" s="75" t="s">
        <v>90</v>
      </c>
      <c r="AG5" s="75" t="s">
        <v>91</v>
      </c>
      <c r="AH5" s="75" t="s">
        <v>92</v>
      </c>
      <c r="AI5" s="33" t="s">
        <v>66</v>
      </c>
      <c r="AJ5" s="76" t="s">
        <v>9</v>
      </c>
      <c r="AK5" s="74" t="s">
        <v>93</v>
      </c>
      <c r="AM5" s="77">
        <v>2020</v>
      </c>
      <c r="AN5" s="101" t="s">
        <v>94</v>
      </c>
      <c r="AO5" s="57" t="s">
        <v>95</v>
      </c>
      <c r="AP5" s="58">
        <v>66</v>
      </c>
      <c r="AQ5" s="58">
        <v>47</v>
      </c>
      <c r="AR5" s="57">
        <v>68</v>
      </c>
      <c r="AS5" s="38" t="s">
        <v>96</v>
      </c>
    </row>
    <row r="6" spans="1:63" ht="13.5" customHeight="1" thickBot="1" x14ac:dyDescent="0.2">
      <c r="A6" s="59"/>
      <c r="B6" s="60"/>
      <c r="C6" s="61"/>
      <c r="D6" s="78"/>
      <c r="E6" s="90"/>
      <c r="F6" s="90"/>
      <c r="G6" s="102"/>
      <c r="H6" s="69"/>
      <c r="I6" s="103"/>
      <c r="J6" s="78"/>
      <c r="K6" s="104" t="s">
        <v>97</v>
      </c>
      <c r="L6" s="105" t="str">
        <f>LEFT(D2,5)</f>
        <v>令和5年度</v>
      </c>
      <c r="M6" s="106"/>
      <c r="N6" s="107" t="s">
        <v>98</v>
      </c>
      <c r="O6" s="106"/>
      <c r="P6" s="69" t="s">
        <v>99</v>
      </c>
      <c r="Q6" s="70"/>
      <c r="R6" s="71"/>
      <c r="S6" s="72">
        <f t="shared" si="0"/>
        <v>100</v>
      </c>
      <c r="T6" s="73" t="str">
        <f t="shared" si="1"/>
        <v>江波中</v>
      </c>
      <c r="U6" s="54"/>
      <c r="V6" s="98"/>
      <c r="W6" s="99"/>
      <c r="X6" s="100"/>
      <c r="Y6" s="88"/>
      <c r="Z6" s="74">
        <v>100</v>
      </c>
      <c r="AA6" s="74" t="s">
        <v>100</v>
      </c>
      <c r="AB6" s="74" t="s">
        <v>101</v>
      </c>
      <c r="AC6" s="74" t="s">
        <v>60</v>
      </c>
      <c r="AD6" s="74" t="s">
        <v>61</v>
      </c>
      <c r="AE6" s="75" t="s">
        <v>102</v>
      </c>
      <c r="AF6" s="75" t="s">
        <v>103</v>
      </c>
      <c r="AG6" s="75" t="s">
        <v>104</v>
      </c>
      <c r="AH6" s="75" t="s">
        <v>105</v>
      </c>
      <c r="AI6" s="33" t="s">
        <v>66</v>
      </c>
      <c r="AJ6" s="76" t="s">
        <v>10</v>
      </c>
      <c r="AK6" s="74" t="s">
        <v>106</v>
      </c>
      <c r="AM6" s="89">
        <v>2021</v>
      </c>
      <c r="AN6" s="101" t="s">
        <v>107</v>
      </c>
      <c r="AO6" s="57" t="s">
        <v>108</v>
      </c>
      <c r="AP6" s="58">
        <v>67</v>
      </c>
      <c r="AQ6" s="58">
        <v>48</v>
      </c>
      <c r="AR6" s="58">
        <v>69</v>
      </c>
      <c r="AS6" s="38" t="s">
        <v>109</v>
      </c>
    </row>
    <row r="7" spans="1:63" ht="13.5" customHeight="1" thickBot="1" x14ac:dyDescent="0.2">
      <c r="A7" s="59"/>
      <c r="B7" s="60"/>
      <c r="C7" s="61"/>
      <c r="D7" s="78"/>
      <c r="E7" s="78"/>
      <c r="F7" s="69"/>
      <c r="G7" s="69"/>
      <c r="H7" s="79"/>
      <c r="I7" s="108"/>
      <c r="J7" s="109"/>
      <c r="K7" s="79"/>
      <c r="L7" s="69"/>
      <c r="M7" s="69"/>
      <c r="N7" s="69"/>
      <c r="O7" s="69"/>
      <c r="P7" s="69"/>
      <c r="Q7" s="70"/>
      <c r="R7" s="71"/>
      <c r="S7" s="72">
        <f t="shared" si="0"/>
        <v>130</v>
      </c>
      <c r="T7" s="73" t="str">
        <f t="shared" si="1"/>
        <v>修道中</v>
      </c>
      <c r="U7" s="54"/>
      <c r="V7" s="98"/>
      <c r="W7" s="99"/>
      <c r="X7" s="100"/>
      <c r="Y7" s="88"/>
      <c r="Z7" s="74">
        <v>130</v>
      </c>
      <c r="AA7" s="74" t="s">
        <v>110</v>
      </c>
      <c r="AB7" s="74" t="s">
        <v>111</v>
      </c>
      <c r="AC7" s="74" t="s">
        <v>60</v>
      </c>
      <c r="AD7" s="74" t="s">
        <v>61</v>
      </c>
      <c r="AE7" s="75" t="s">
        <v>112</v>
      </c>
      <c r="AF7" s="75" t="s">
        <v>113</v>
      </c>
      <c r="AG7" s="75" t="s">
        <v>114</v>
      </c>
      <c r="AH7" s="75" t="s">
        <v>115</v>
      </c>
      <c r="AI7" s="33" t="s">
        <v>66</v>
      </c>
      <c r="AJ7" s="76" t="s">
        <v>11</v>
      </c>
      <c r="AK7" s="74" t="s">
        <v>116</v>
      </c>
      <c r="AM7" s="77">
        <v>2022</v>
      </c>
      <c r="AN7" s="101" t="s">
        <v>117</v>
      </c>
      <c r="AO7" s="57" t="s">
        <v>118</v>
      </c>
      <c r="AP7" s="58">
        <v>68</v>
      </c>
      <c r="AQ7" s="58">
        <v>49</v>
      </c>
      <c r="AR7" s="57">
        <v>70</v>
      </c>
      <c r="AS7" s="38" t="s">
        <v>119</v>
      </c>
    </row>
    <row r="8" spans="1:63" ht="13.5" customHeight="1" thickBot="1" x14ac:dyDescent="0.2">
      <c r="A8" s="59"/>
      <c r="B8" s="60"/>
      <c r="C8" s="61"/>
      <c r="D8" s="110"/>
      <c r="E8" s="110"/>
      <c r="F8" s="111" t="str">
        <f>IF(ISBLANK(G5),"",VLOOKUP(G5,登録,2,FALSE))</f>
        <v/>
      </c>
      <c r="G8" s="112" t="str">
        <f>IF(ISBLANK(G5),"",VLOOKUP(G5,登録,12,FALSE))</f>
        <v/>
      </c>
      <c r="H8" s="113" t="str">
        <f>IF(ISBLANK(I5),"",VLOOKUP(I5,登録,2,FALSE))</f>
        <v/>
      </c>
      <c r="I8" s="114" t="str">
        <f>IF(ISBLANK(J5),"",VLOOKUP(J5,登録,2,FALSE))</f>
        <v/>
      </c>
      <c r="J8" s="115" t="s">
        <v>120</v>
      </c>
      <c r="K8" s="116" t="str">
        <f>IF(ISBLANK(G5),"",VLOOKUP(G5,登録,5,FALSE))</f>
        <v/>
      </c>
      <c r="L8" s="117"/>
      <c r="M8" s="118"/>
      <c r="N8" s="119"/>
      <c r="O8" s="119"/>
      <c r="P8" s="120"/>
      <c r="Q8" s="70"/>
      <c r="R8" s="71"/>
      <c r="S8" s="72">
        <f t="shared" si="0"/>
        <v>160</v>
      </c>
      <c r="T8" s="73" t="str">
        <f t="shared" si="1"/>
        <v>安田中</v>
      </c>
      <c r="U8" s="54"/>
      <c r="V8" s="121"/>
      <c r="W8" s="122"/>
      <c r="X8" s="123"/>
      <c r="Y8" s="124"/>
      <c r="Z8" s="74">
        <v>160</v>
      </c>
      <c r="AA8" s="74" t="s">
        <v>121</v>
      </c>
      <c r="AB8" s="74" t="s">
        <v>122</v>
      </c>
      <c r="AC8" s="74" t="s">
        <v>60</v>
      </c>
      <c r="AD8" s="74" t="s">
        <v>61</v>
      </c>
      <c r="AE8" s="75" t="s">
        <v>123</v>
      </c>
      <c r="AF8" s="75" t="s">
        <v>124</v>
      </c>
      <c r="AG8" s="75" t="s">
        <v>125</v>
      </c>
      <c r="AH8" s="75" t="s">
        <v>126</v>
      </c>
      <c r="AI8" s="33" t="s">
        <v>66</v>
      </c>
      <c r="AJ8" s="76" t="s">
        <v>12</v>
      </c>
      <c r="AK8" s="74" t="s">
        <v>127</v>
      </c>
      <c r="AM8" s="89">
        <v>2023</v>
      </c>
      <c r="AN8" s="101" t="s">
        <v>128</v>
      </c>
      <c r="AO8" s="57" t="s">
        <v>129</v>
      </c>
      <c r="AP8" s="58">
        <v>69</v>
      </c>
      <c r="AQ8" s="58">
        <v>50</v>
      </c>
      <c r="AR8" s="58">
        <v>71</v>
      </c>
      <c r="AS8" s="38" t="s">
        <v>130</v>
      </c>
    </row>
    <row r="9" spans="1:63" ht="13.5" customHeight="1" thickTop="1" thickBot="1" x14ac:dyDescent="0.2">
      <c r="A9" s="59"/>
      <c r="B9" s="60"/>
      <c r="C9" s="61"/>
      <c r="D9" s="110"/>
      <c r="E9" s="110"/>
      <c r="F9" s="111"/>
      <c r="G9" s="125" t="str">
        <f>IF(ISBLANK(H6),"",VLOOKUP(H6,登録,2,FALSE))</f>
        <v/>
      </c>
      <c r="H9" s="126" t="str">
        <f>IF(ISBLANK(I6),"",VLOOKUP(I6,登録,2,FALSE))</f>
        <v/>
      </c>
      <c r="I9" s="127" t="str">
        <f>IF(ISBLANK(J6),"",VLOOKUP(J6,登録,2,FALSE))</f>
        <v/>
      </c>
      <c r="J9" s="115"/>
      <c r="K9" s="128"/>
      <c r="L9" s="117"/>
      <c r="M9" s="119"/>
      <c r="N9" s="119"/>
      <c r="O9" s="119"/>
      <c r="P9" s="120"/>
      <c r="Q9" s="70"/>
      <c r="R9" s="71"/>
      <c r="S9" s="72">
        <f t="shared" si="0"/>
        <v>190</v>
      </c>
      <c r="T9" s="73" t="str">
        <f t="shared" si="1"/>
        <v>女学院中</v>
      </c>
      <c r="U9" s="54"/>
      <c r="V9" s="88"/>
      <c r="W9" s="129"/>
      <c r="X9" s="129"/>
      <c r="Y9" s="129"/>
      <c r="Z9" s="74">
        <v>190</v>
      </c>
      <c r="AA9" s="74" t="s">
        <v>131</v>
      </c>
      <c r="AB9" s="74" t="s">
        <v>132</v>
      </c>
      <c r="AC9" s="74" t="s">
        <v>60</v>
      </c>
      <c r="AD9" s="74" t="s">
        <v>61</v>
      </c>
      <c r="AE9" s="75" t="s">
        <v>62</v>
      </c>
      <c r="AF9" s="75" t="s">
        <v>133</v>
      </c>
      <c r="AG9" s="75" t="s">
        <v>134</v>
      </c>
      <c r="AH9" s="75" t="s">
        <v>135</v>
      </c>
      <c r="AI9" s="33" t="s">
        <v>66</v>
      </c>
      <c r="AJ9" s="76" t="s">
        <v>13</v>
      </c>
      <c r="AK9" s="74" t="s">
        <v>136</v>
      </c>
      <c r="AM9" s="77">
        <v>2024</v>
      </c>
      <c r="AN9" s="101" t="s">
        <v>137</v>
      </c>
      <c r="AO9" s="57" t="s">
        <v>138</v>
      </c>
      <c r="AP9" s="58">
        <v>70</v>
      </c>
      <c r="AQ9" s="58">
        <v>51</v>
      </c>
      <c r="AR9" s="57">
        <v>72</v>
      </c>
      <c r="AS9" s="38" t="s">
        <v>139</v>
      </c>
    </row>
    <row r="10" spans="1:63" ht="13.5" customHeight="1" thickTop="1" thickBot="1" x14ac:dyDescent="0.2">
      <c r="A10" s="59"/>
      <c r="B10" s="60"/>
      <c r="C10" s="61"/>
      <c r="D10" s="110"/>
      <c r="E10" s="110"/>
      <c r="F10" s="130" t="s">
        <v>140</v>
      </c>
      <c r="G10" s="131" t="str">
        <f>IF(ISBLANK(G5),"",VLOOKUP(G5,登録,6,FALSE))</f>
        <v/>
      </c>
      <c r="H10" s="131" t="str">
        <f>IF(ISBLANK(G5),"",VLOOKUP(G5,登録,7,FALSE))</f>
        <v/>
      </c>
      <c r="I10" s="132"/>
      <c r="K10" s="131" t="str">
        <f>IF(ISBLANK(G5),"",VLOOKUP(G5,登録,8,FALSE))</f>
        <v/>
      </c>
      <c r="L10" s="132"/>
      <c r="M10" s="132"/>
      <c r="N10" s="132"/>
      <c r="O10" s="132"/>
      <c r="P10" s="132"/>
      <c r="Q10" s="134"/>
      <c r="R10" s="71"/>
      <c r="S10" s="72">
        <f t="shared" si="0"/>
        <v>220</v>
      </c>
      <c r="T10" s="73" t="str">
        <f t="shared" si="1"/>
        <v>広島南特支</v>
      </c>
      <c r="U10" s="54"/>
      <c r="V10" s="135" t="s">
        <v>141</v>
      </c>
      <c r="W10" s="136"/>
      <c r="X10" s="137"/>
      <c r="Y10" s="129"/>
      <c r="Z10" s="74">
        <v>220</v>
      </c>
      <c r="AA10" s="74" t="s">
        <v>142</v>
      </c>
      <c r="AB10" s="74" t="s">
        <v>143</v>
      </c>
      <c r="AC10" s="74" t="s">
        <v>60</v>
      </c>
      <c r="AD10" s="74" t="s">
        <v>61</v>
      </c>
      <c r="AE10" s="75" t="s">
        <v>76</v>
      </c>
      <c r="AF10" s="75" t="s">
        <v>144</v>
      </c>
      <c r="AG10" s="75" t="s">
        <v>145</v>
      </c>
      <c r="AH10" s="75" t="s">
        <v>146</v>
      </c>
      <c r="AI10" s="33" t="s">
        <v>66</v>
      </c>
      <c r="AJ10" s="76" t="s">
        <v>14</v>
      </c>
      <c r="AK10" s="74" t="s">
        <v>147</v>
      </c>
      <c r="AM10" s="89">
        <v>2025</v>
      </c>
      <c r="AN10" s="101" t="s">
        <v>148</v>
      </c>
      <c r="AO10" s="57" t="s">
        <v>149</v>
      </c>
      <c r="AP10" s="58">
        <v>71</v>
      </c>
      <c r="AQ10" s="58">
        <v>52</v>
      </c>
      <c r="AR10" s="58">
        <v>73</v>
      </c>
      <c r="AS10" s="38" t="s">
        <v>150</v>
      </c>
    </row>
    <row r="11" spans="1:63" ht="13.5" customHeight="1" thickTop="1" thickBot="1" x14ac:dyDescent="0.2">
      <c r="A11" s="138"/>
      <c r="B11" s="139"/>
      <c r="C11" s="140"/>
      <c r="D11" s="141"/>
      <c r="E11" s="141"/>
      <c r="F11" s="141"/>
      <c r="G11" s="141"/>
      <c r="H11" s="141"/>
      <c r="I11" s="141"/>
      <c r="J11" s="141"/>
      <c r="K11" s="141"/>
      <c r="L11" s="141"/>
      <c r="M11" s="141"/>
      <c r="N11" s="141"/>
      <c r="O11" s="141"/>
      <c r="P11" s="141"/>
      <c r="Q11" s="142"/>
      <c r="R11" s="71"/>
      <c r="S11" s="72">
        <f t="shared" si="0"/>
        <v>250</v>
      </c>
      <c r="T11" s="73" t="str">
        <f t="shared" si="1"/>
        <v>温品中</v>
      </c>
      <c r="U11" s="54"/>
      <c r="V11" s="143"/>
      <c r="W11" s="144"/>
      <c r="X11" s="145"/>
      <c r="Y11" s="146"/>
      <c r="Z11" s="74">
        <v>250</v>
      </c>
      <c r="AA11" s="74" t="s">
        <v>151</v>
      </c>
      <c r="AB11" s="74" t="s">
        <v>152</v>
      </c>
      <c r="AC11" s="74" t="s">
        <v>153</v>
      </c>
      <c r="AD11" s="74" t="s">
        <v>61</v>
      </c>
      <c r="AE11" s="75" t="s">
        <v>154</v>
      </c>
      <c r="AF11" s="75" t="s">
        <v>155</v>
      </c>
      <c r="AG11" s="75" t="s">
        <v>156</v>
      </c>
      <c r="AH11" s="75" t="s">
        <v>157</v>
      </c>
      <c r="AI11" s="33" t="s">
        <v>158</v>
      </c>
      <c r="AJ11" s="76" t="s">
        <v>159</v>
      </c>
      <c r="AK11" s="74" t="s">
        <v>160</v>
      </c>
      <c r="AM11" s="77">
        <v>2026</v>
      </c>
      <c r="AN11" s="101" t="s">
        <v>161</v>
      </c>
      <c r="AO11" s="57" t="s">
        <v>162</v>
      </c>
      <c r="AP11" s="58">
        <v>72</v>
      </c>
      <c r="AQ11" s="58">
        <v>53</v>
      </c>
      <c r="AR11" s="57">
        <v>74</v>
      </c>
      <c r="AS11" s="38" t="s">
        <v>163</v>
      </c>
    </row>
    <row r="12" spans="1:63" ht="18" thickTop="1" x14ac:dyDescent="0.15">
      <c r="A12" s="147"/>
      <c r="B12" s="148"/>
      <c r="C12" s="140"/>
      <c r="D12" s="149" t="s">
        <v>164</v>
      </c>
      <c r="E12" s="150"/>
      <c r="F12" s="151"/>
      <c r="G12" s="141"/>
      <c r="H12" s="152" t="s">
        <v>165</v>
      </c>
      <c r="I12" s="153"/>
      <c r="J12" s="153"/>
      <c r="K12" s="153"/>
      <c r="L12" s="153"/>
      <c r="M12" s="153"/>
      <c r="N12" s="153"/>
      <c r="O12" s="153"/>
      <c r="P12" s="154"/>
      <c r="Q12" s="142"/>
      <c r="S12" s="72">
        <f t="shared" si="0"/>
        <v>280</v>
      </c>
      <c r="T12" s="73" t="str">
        <f t="shared" si="1"/>
        <v>戸坂中</v>
      </c>
      <c r="U12" s="54"/>
      <c r="V12" s="143"/>
      <c r="W12" s="144"/>
      <c r="X12" s="145"/>
      <c r="Y12" s="146"/>
      <c r="Z12" s="74">
        <v>280</v>
      </c>
      <c r="AA12" s="74" t="s">
        <v>166</v>
      </c>
      <c r="AB12" s="74" t="s">
        <v>167</v>
      </c>
      <c r="AC12" s="74" t="s">
        <v>153</v>
      </c>
      <c r="AD12" s="74" t="s">
        <v>61</v>
      </c>
      <c r="AE12" s="75" t="s">
        <v>168</v>
      </c>
      <c r="AF12" s="75" t="s">
        <v>169</v>
      </c>
      <c r="AG12" s="75" t="s">
        <v>170</v>
      </c>
      <c r="AH12" s="75" t="s">
        <v>171</v>
      </c>
      <c r="AI12" s="33" t="s">
        <v>158</v>
      </c>
      <c r="AJ12" s="76" t="s">
        <v>80</v>
      </c>
      <c r="AK12" s="74" t="s">
        <v>172</v>
      </c>
      <c r="AM12" s="89">
        <v>2027</v>
      </c>
      <c r="AN12" s="101" t="s">
        <v>173</v>
      </c>
      <c r="AO12" s="57" t="s">
        <v>174</v>
      </c>
      <c r="AP12" s="58">
        <v>73</v>
      </c>
      <c r="AQ12" s="58">
        <v>54</v>
      </c>
      <c r="AR12" s="58">
        <v>75</v>
      </c>
      <c r="AS12" s="38" t="s">
        <v>175</v>
      </c>
    </row>
    <row r="13" spans="1:63" ht="14.25" customHeight="1" thickBot="1" x14ac:dyDescent="0.2">
      <c r="A13" s="147"/>
      <c r="B13" s="155" t="s">
        <v>176</v>
      </c>
      <c r="C13" s="140"/>
      <c r="D13" s="156"/>
      <c r="E13" s="157"/>
      <c r="F13" s="158"/>
      <c r="G13" s="141"/>
      <c r="H13" s="159"/>
      <c r="I13" s="160"/>
      <c r="J13" s="160"/>
      <c r="K13" s="160"/>
      <c r="L13" s="160"/>
      <c r="M13" s="160"/>
      <c r="N13" s="160"/>
      <c r="O13" s="160"/>
      <c r="P13" s="161"/>
      <c r="Q13" s="162"/>
      <c r="S13" s="72">
        <f t="shared" si="0"/>
        <v>310</v>
      </c>
      <c r="T13" s="73" t="str">
        <f t="shared" si="1"/>
        <v>牛田中</v>
      </c>
      <c r="U13" s="54"/>
      <c r="V13" s="143"/>
      <c r="W13" s="144"/>
      <c r="X13" s="145"/>
      <c r="Y13" s="163"/>
      <c r="Z13" s="74">
        <v>310</v>
      </c>
      <c r="AA13" s="74" t="s">
        <v>177</v>
      </c>
      <c r="AB13" s="74" t="s">
        <v>178</v>
      </c>
      <c r="AC13" s="74" t="s">
        <v>153</v>
      </c>
      <c r="AD13" s="74" t="s">
        <v>61</v>
      </c>
      <c r="AE13" s="75" t="s">
        <v>179</v>
      </c>
      <c r="AF13" s="75" t="s">
        <v>180</v>
      </c>
      <c r="AG13" s="75" t="s">
        <v>181</v>
      </c>
      <c r="AH13" s="75" t="s">
        <v>182</v>
      </c>
      <c r="AI13" s="33" t="s">
        <v>158</v>
      </c>
      <c r="AJ13" s="76" t="s">
        <v>9</v>
      </c>
      <c r="AK13" s="74" t="s">
        <v>183</v>
      </c>
      <c r="AM13" s="77">
        <v>2028</v>
      </c>
      <c r="AN13" s="101" t="s">
        <v>184</v>
      </c>
      <c r="AO13" s="57" t="s">
        <v>185</v>
      </c>
      <c r="AP13" s="58">
        <v>74</v>
      </c>
      <c r="AQ13" s="58">
        <v>55</v>
      </c>
      <c r="AR13" s="57">
        <v>76</v>
      </c>
      <c r="AS13" s="38" t="s">
        <v>186</v>
      </c>
      <c r="BI13" s="41" t="s">
        <v>187</v>
      </c>
      <c r="BJ13" s="41" t="s">
        <v>188</v>
      </c>
    </row>
    <row r="14" spans="1:63" ht="14.25" customHeight="1" thickBot="1" x14ac:dyDescent="0.2">
      <c r="A14" s="147"/>
      <c r="B14" s="155" t="s">
        <v>189</v>
      </c>
      <c r="C14" s="140"/>
      <c r="D14" s="164"/>
      <c r="E14" s="164"/>
      <c r="F14" s="164"/>
      <c r="G14" s="141"/>
      <c r="H14" s="141"/>
      <c r="I14" s="141"/>
      <c r="J14" s="141"/>
      <c r="K14" s="141"/>
      <c r="L14" s="141"/>
      <c r="M14" s="141"/>
      <c r="N14" s="141"/>
      <c r="O14" s="141"/>
      <c r="P14" s="141"/>
      <c r="Q14" s="162"/>
      <c r="S14" s="72">
        <f t="shared" si="0"/>
        <v>340</v>
      </c>
      <c r="T14" s="73" t="str">
        <f t="shared" si="1"/>
        <v>二葉中</v>
      </c>
      <c r="U14" s="54"/>
      <c r="V14" s="165"/>
      <c r="W14" s="166"/>
      <c r="X14" s="167"/>
      <c r="Y14" s="163"/>
      <c r="Z14" s="74">
        <v>340</v>
      </c>
      <c r="AA14" s="74" t="s">
        <v>190</v>
      </c>
      <c r="AB14" s="74" t="s">
        <v>191</v>
      </c>
      <c r="AC14" s="74" t="s">
        <v>153</v>
      </c>
      <c r="AD14" s="74" t="s">
        <v>61</v>
      </c>
      <c r="AE14" s="75" t="s">
        <v>192</v>
      </c>
      <c r="AF14" s="75" t="s">
        <v>193</v>
      </c>
      <c r="AG14" s="75" t="s">
        <v>194</v>
      </c>
      <c r="AH14" s="75" t="s">
        <v>195</v>
      </c>
      <c r="AI14" s="33" t="s">
        <v>158</v>
      </c>
      <c r="AJ14" s="76" t="s">
        <v>10</v>
      </c>
      <c r="AK14" s="74" t="s">
        <v>196</v>
      </c>
      <c r="AM14" s="89">
        <v>2029</v>
      </c>
      <c r="AN14" s="101" t="s">
        <v>197</v>
      </c>
      <c r="AO14" s="57" t="s">
        <v>198</v>
      </c>
      <c r="AP14" s="58">
        <v>75</v>
      </c>
      <c r="AQ14" s="58">
        <v>56</v>
      </c>
      <c r="AR14" s="58">
        <v>77</v>
      </c>
      <c r="AS14" s="38" t="s">
        <v>199</v>
      </c>
      <c r="BI14" s="168" t="s">
        <v>200</v>
      </c>
      <c r="BJ14" s="168" t="s">
        <v>201</v>
      </c>
    </row>
    <row r="15" spans="1:63" ht="18" customHeight="1" thickTop="1" x14ac:dyDescent="0.15">
      <c r="A15" s="147"/>
      <c r="B15" s="169"/>
      <c r="C15" s="140"/>
      <c r="D15" s="141"/>
      <c r="E15" s="141"/>
      <c r="F15" s="170" t="s">
        <v>202</v>
      </c>
      <c r="G15" s="171" t="s">
        <v>203</v>
      </c>
      <c r="H15" s="172"/>
      <c r="I15" s="173" t="s">
        <v>204</v>
      </c>
      <c r="J15" s="174" t="s">
        <v>205</v>
      </c>
      <c r="K15" s="175" t="s">
        <v>206</v>
      </c>
      <c r="L15" s="176"/>
      <c r="M15" s="177" t="s">
        <v>207</v>
      </c>
      <c r="N15" s="178"/>
      <c r="O15" s="179"/>
      <c r="P15" s="180"/>
      <c r="Q15" s="162"/>
      <c r="S15" s="72">
        <f t="shared" si="0"/>
        <v>370</v>
      </c>
      <c r="T15" s="73" t="str">
        <f t="shared" si="1"/>
        <v>福木中</v>
      </c>
      <c r="U15" s="54"/>
      <c r="Z15" s="74">
        <v>370</v>
      </c>
      <c r="AA15" s="74" t="s">
        <v>208</v>
      </c>
      <c r="AB15" s="74" t="s">
        <v>209</v>
      </c>
      <c r="AC15" s="74" t="s">
        <v>153</v>
      </c>
      <c r="AD15" s="74" t="s">
        <v>61</v>
      </c>
      <c r="AE15" s="75" t="s">
        <v>210</v>
      </c>
      <c r="AF15" s="75" t="s">
        <v>211</v>
      </c>
      <c r="AG15" s="75" t="s">
        <v>212</v>
      </c>
      <c r="AH15" s="75" t="s">
        <v>213</v>
      </c>
      <c r="AI15" s="33" t="s">
        <v>158</v>
      </c>
      <c r="AJ15" s="76" t="s">
        <v>11</v>
      </c>
      <c r="AK15" s="74" t="s">
        <v>214</v>
      </c>
      <c r="AM15" s="77">
        <v>2030</v>
      </c>
      <c r="AN15" s="101" t="s">
        <v>215</v>
      </c>
      <c r="AO15" s="57" t="s">
        <v>216</v>
      </c>
      <c r="AP15" s="58">
        <v>76</v>
      </c>
      <c r="AQ15" s="58">
        <v>57</v>
      </c>
      <c r="AR15" s="57">
        <v>78</v>
      </c>
      <c r="AS15" s="38" t="s">
        <v>217</v>
      </c>
      <c r="AW15" s="39" t="s">
        <v>218</v>
      </c>
      <c r="BI15" s="181" t="s">
        <v>219</v>
      </c>
      <c r="BJ15" s="181" t="s">
        <v>220</v>
      </c>
    </row>
    <row r="16" spans="1:63" ht="13.5" customHeight="1" thickBot="1" x14ac:dyDescent="0.2">
      <c r="A16" s="147"/>
      <c r="B16" s="148"/>
      <c r="C16" s="140"/>
      <c r="D16" s="141"/>
      <c r="E16" s="141"/>
      <c r="F16" s="182"/>
      <c r="G16" s="183" t="s">
        <v>56</v>
      </c>
      <c r="H16" s="184" t="s">
        <v>57</v>
      </c>
      <c r="I16" s="185"/>
      <c r="J16" s="186"/>
      <c r="K16" s="187" t="s">
        <v>56</v>
      </c>
      <c r="L16" s="188" t="s">
        <v>57</v>
      </c>
      <c r="M16" s="189" t="s">
        <v>33</v>
      </c>
      <c r="N16" s="190" t="s">
        <v>98</v>
      </c>
      <c r="O16" s="191" t="s">
        <v>99</v>
      </c>
      <c r="P16" s="180"/>
      <c r="Q16" s="162"/>
      <c r="R16" s="71"/>
      <c r="S16" s="72">
        <f t="shared" si="0"/>
        <v>400</v>
      </c>
      <c r="T16" s="73" t="str">
        <f t="shared" si="1"/>
        <v>早稲田中</v>
      </c>
      <c r="U16" s="54"/>
      <c r="Z16" s="74">
        <v>400</v>
      </c>
      <c r="AA16" s="74" t="s">
        <v>221</v>
      </c>
      <c r="AB16" s="74" t="s">
        <v>222</v>
      </c>
      <c r="AC16" s="74" t="s">
        <v>153</v>
      </c>
      <c r="AD16" s="74" t="s">
        <v>61</v>
      </c>
      <c r="AE16" s="75" t="s">
        <v>223</v>
      </c>
      <c r="AF16" s="75" t="s">
        <v>224</v>
      </c>
      <c r="AG16" s="75" t="s">
        <v>225</v>
      </c>
      <c r="AH16" s="75" t="s">
        <v>226</v>
      </c>
      <c r="AI16" s="33" t="s">
        <v>158</v>
      </c>
      <c r="AJ16" s="76" t="s">
        <v>12</v>
      </c>
      <c r="AK16" s="74" t="s">
        <v>227</v>
      </c>
      <c r="AM16" s="89">
        <v>2031</v>
      </c>
      <c r="AN16" s="101" t="s">
        <v>228</v>
      </c>
      <c r="AO16" s="57" t="s">
        <v>229</v>
      </c>
      <c r="AP16" s="58">
        <v>77</v>
      </c>
      <c r="AQ16" s="58">
        <v>58</v>
      </c>
      <c r="AR16" s="58">
        <v>79</v>
      </c>
      <c r="AS16" s="38" t="s">
        <v>230</v>
      </c>
      <c r="AV16" s="192" t="s">
        <v>231</v>
      </c>
      <c r="AW16" s="192"/>
      <c r="AX16" s="193" t="s">
        <v>232</v>
      </c>
      <c r="AY16" s="193" t="s">
        <v>233</v>
      </c>
      <c r="AZ16" s="193" t="s">
        <v>234</v>
      </c>
      <c r="BA16" s="193" t="s">
        <v>235</v>
      </c>
      <c r="BB16" s="193" t="s">
        <v>236</v>
      </c>
      <c r="BC16" s="193" t="s">
        <v>237</v>
      </c>
      <c r="BD16" s="193" t="s">
        <v>238</v>
      </c>
      <c r="BE16" s="193" t="s">
        <v>239</v>
      </c>
      <c r="BF16" s="193" t="s">
        <v>240</v>
      </c>
      <c r="BG16" s="193" t="s">
        <v>241</v>
      </c>
      <c r="BH16" s="193" t="s">
        <v>242</v>
      </c>
      <c r="BI16" s="194" t="s">
        <v>243</v>
      </c>
      <c r="BJ16" s="194" t="s">
        <v>244</v>
      </c>
      <c r="BK16" s="193" t="s">
        <v>245</v>
      </c>
    </row>
    <row r="17" spans="1:63" ht="14.25" thickTop="1" x14ac:dyDescent="0.15">
      <c r="A17" s="147"/>
      <c r="B17" s="195" t="str">
        <f>IF(ISBLANK(G17),"",COUNTA(G$17:G17))</f>
        <v/>
      </c>
      <c r="C17" s="140"/>
      <c r="D17" s="196">
        <v>1</v>
      </c>
      <c r="E17" s="197">
        <v>1</v>
      </c>
      <c r="F17" s="198" t="str">
        <f t="shared" ref="F17:F80" si="2">IF(G$5="","",IF(G17="","",G$5+D17))</f>
        <v/>
      </c>
      <c r="G17" s="199"/>
      <c r="H17" s="200"/>
      <c r="I17" s="201"/>
      <c r="J17" s="202" t="str">
        <f>F$8</f>
        <v/>
      </c>
      <c r="K17" s="203"/>
      <c r="L17" s="204"/>
      <c r="M17" s="205"/>
      <c r="N17" s="206"/>
      <c r="O17" s="207"/>
      <c r="P17" s="196" t="s">
        <v>246</v>
      </c>
      <c r="Q17" s="208"/>
      <c r="R17" s="71"/>
      <c r="S17" s="72">
        <f t="shared" si="0"/>
        <v>430</v>
      </c>
      <c r="T17" s="73" t="str">
        <f t="shared" si="1"/>
        <v>広島城北中</v>
      </c>
      <c r="U17" s="54"/>
      <c r="V17" s="209">
        <f t="shared" ref="V17:V80" si="3">LEN(G17)+LEN(H17)</f>
        <v>0</v>
      </c>
      <c r="W17" s="209" t="b">
        <f t="shared" ref="W17:W48" si="4">IF(V17=2,G17&amp;"　　　"&amp;H17,IF(V17=3,G17&amp;"　　"&amp;H17,IF(V17=4,G17&amp;"　"&amp;H17,IF(V17&gt;4,G17&amp;H17))))</f>
        <v>0</v>
      </c>
      <c r="X17" s="209" t="str">
        <f t="shared" ref="X17:X80" si="5">ASC(K17)&amp;" "&amp;ASC(L17)</f>
        <v xml:space="preserve"> </v>
      </c>
      <c r="Z17" s="74">
        <v>430</v>
      </c>
      <c r="AA17" s="74" t="s">
        <v>247</v>
      </c>
      <c r="AB17" s="74" t="s">
        <v>248</v>
      </c>
      <c r="AC17" s="74" t="s">
        <v>153</v>
      </c>
      <c r="AD17" s="74" t="s">
        <v>61</v>
      </c>
      <c r="AE17" s="75" t="s">
        <v>249</v>
      </c>
      <c r="AF17" s="75" t="s">
        <v>250</v>
      </c>
      <c r="AG17" s="75" t="s">
        <v>251</v>
      </c>
      <c r="AH17" s="75" t="s">
        <v>252</v>
      </c>
      <c r="AI17" s="33" t="s">
        <v>158</v>
      </c>
      <c r="AJ17" s="76" t="s">
        <v>13</v>
      </c>
      <c r="AK17" s="74" t="s">
        <v>253</v>
      </c>
      <c r="AM17" s="77">
        <v>2032</v>
      </c>
      <c r="AN17" s="101" t="s">
        <v>254</v>
      </c>
      <c r="AO17" s="57" t="s">
        <v>255</v>
      </c>
      <c r="AP17" s="58">
        <v>78</v>
      </c>
      <c r="AQ17" s="58">
        <v>59</v>
      </c>
      <c r="AR17" s="57">
        <v>80</v>
      </c>
      <c r="AS17" s="38" t="s">
        <v>256</v>
      </c>
      <c r="AV17" s="192" t="str">
        <f>IF(BB17="","",SUM(AW$17:AW17))</f>
        <v/>
      </c>
      <c r="AW17" s="192" t="str">
        <f>IF(BB17="","",1)</f>
        <v/>
      </c>
      <c r="AX17" s="193" t="str">
        <f>IF(ISBLANK(選手登録!M17),"",選手登録!M17)</f>
        <v/>
      </c>
      <c r="AY17" s="193" t="str">
        <f>IF(ISBLANK(選手登録!N17),"",選手登録!N17)</f>
        <v/>
      </c>
      <c r="AZ17" s="193" t="str">
        <f>IF(ISBLANK(選手登録!O17),"",選手登録!O17)</f>
        <v/>
      </c>
      <c r="BA17" s="193" t="str">
        <f>IF(ISBLANK(選手登録!F17),"",選手登録!F17)</f>
        <v/>
      </c>
      <c r="BB17" s="193" t="str">
        <f>IF(ISBLANK(選手登録!G17),"",選手登録!G17)</f>
        <v/>
      </c>
      <c r="BC17" s="193" t="str">
        <f>IF(ISBLANK(選手登録!H17),"",選手登録!H17)</f>
        <v/>
      </c>
      <c r="BD17" s="193" t="str">
        <f>IF(ISBLANK(選手登録!K17),"",DBCS(選手登録!K17))</f>
        <v/>
      </c>
      <c r="BE17" s="193" t="str">
        <f>IF(ISBLANK(選手登録!L17),"",DBCS(選手登録!L17))</f>
        <v/>
      </c>
      <c r="BF17" s="193" t="str">
        <f>IF(ISBLANK(選手登録!P17),"",選手登録!P17)</f>
        <v>男</v>
      </c>
      <c r="BG17" s="193" t="str">
        <f>IF(ISBLANK(選手登録!I17),"",選手登録!I17)</f>
        <v/>
      </c>
      <c r="BH17" s="193"/>
      <c r="BI17" s="194"/>
      <c r="BJ17" s="194"/>
      <c r="BK17" s="193"/>
    </row>
    <row r="18" spans="1:63" x14ac:dyDescent="0.15">
      <c r="A18" s="147"/>
      <c r="B18" s="195" t="str">
        <f>IF(ISBLANK(G18),"",COUNTA(G$17:G18))</f>
        <v/>
      </c>
      <c r="C18" s="140"/>
      <c r="D18" s="196">
        <v>2</v>
      </c>
      <c r="E18" s="210">
        <v>2</v>
      </c>
      <c r="F18" s="198" t="str">
        <f t="shared" si="2"/>
        <v/>
      </c>
      <c r="G18" s="199"/>
      <c r="H18" s="200"/>
      <c r="I18" s="201"/>
      <c r="J18" s="202" t="str">
        <f t="shared" ref="J18:J46" si="6">F$8</f>
        <v/>
      </c>
      <c r="K18" s="203"/>
      <c r="L18" s="204"/>
      <c r="M18" s="211"/>
      <c r="N18" s="212"/>
      <c r="O18" s="213"/>
      <c r="P18" s="196" t="s">
        <v>246</v>
      </c>
      <c r="Q18" s="208"/>
      <c r="R18" s="71"/>
      <c r="S18" s="72">
        <f t="shared" si="0"/>
        <v>460</v>
      </c>
      <c r="T18" s="73" t="str">
        <f t="shared" si="1"/>
        <v>広島中央特支</v>
      </c>
      <c r="U18" s="54"/>
      <c r="V18" s="209">
        <f t="shared" si="3"/>
        <v>0</v>
      </c>
      <c r="W18" s="209" t="b">
        <f t="shared" si="4"/>
        <v>0</v>
      </c>
      <c r="X18" s="209" t="str">
        <f t="shared" si="5"/>
        <v xml:space="preserve"> </v>
      </c>
      <c r="Z18" s="74">
        <v>460</v>
      </c>
      <c r="AA18" s="74" t="s">
        <v>257</v>
      </c>
      <c r="AB18" s="74" t="s">
        <v>258</v>
      </c>
      <c r="AC18" s="74" t="s">
        <v>153</v>
      </c>
      <c r="AD18" s="74" t="s">
        <v>61</v>
      </c>
      <c r="AE18" s="75" t="s">
        <v>259</v>
      </c>
      <c r="AF18" s="75" t="s">
        <v>260</v>
      </c>
      <c r="AG18" s="75" t="s">
        <v>261</v>
      </c>
      <c r="AH18" s="75" t="s">
        <v>262</v>
      </c>
      <c r="AI18" s="33" t="s">
        <v>158</v>
      </c>
      <c r="AJ18" s="76" t="s">
        <v>14</v>
      </c>
      <c r="AK18" s="74" t="s">
        <v>263</v>
      </c>
      <c r="AM18" s="89">
        <v>2033</v>
      </c>
      <c r="AN18" s="101" t="s">
        <v>264</v>
      </c>
      <c r="AO18" s="57" t="s">
        <v>265</v>
      </c>
      <c r="AP18" s="58">
        <v>79</v>
      </c>
      <c r="AQ18" s="58">
        <v>60</v>
      </c>
      <c r="AR18" s="58">
        <v>81</v>
      </c>
      <c r="AS18" s="38" t="s">
        <v>266</v>
      </c>
      <c r="AV18" s="192" t="str">
        <f>IF(BB18="","",SUM(AW$17:AW18))</f>
        <v/>
      </c>
      <c r="AW18" s="192" t="str">
        <f t="shared" ref="AW18:AW81" si="7">IF(BB18="","",1)</f>
        <v/>
      </c>
      <c r="AX18" s="193" t="str">
        <f>IF(ISBLANK(選手登録!M18),"",選手登録!M18)</f>
        <v/>
      </c>
      <c r="AY18" s="193" t="str">
        <f>IF(ISBLANK(選手登録!N18),"",選手登録!N18)</f>
        <v/>
      </c>
      <c r="AZ18" s="193" t="str">
        <f>IF(ISBLANK(選手登録!O18),"",選手登録!O18)</f>
        <v/>
      </c>
      <c r="BA18" s="193" t="str">
        <f>IF(ISBLANK(選手登録!F18),"",選手登録!F18)</f>
        <v/>
      </c>
      <c r="BB18" s="193" t="str">
        <f>IF(ISBLANK(選手登録!G18),"",選手登録!G18)</f>
        <v/>
      </c>
      <c r="BC18" s="193" t="str">
        <f>IF(ISBLANK(選手登録!H18),"",選手登録!H18)</f>
        <v/>
      </c>
      <c r="BD18" s="193" t="str">
        <f>IF(ISBLANK(選手登録!K18),"",DBCS(選手登録!K18))</f>
        <v/>
      </c>
      <c r="BE18" s="193" t="str">
        <f>IF(ISBLANK(選手登録!L18),"",DBCS(選手登録!L18))</f>
        <v/>
      </c>
      <c r="BF18" s="193" t="str">
        <f>IF(ISBLANK(選手登録!P18),"",選手登録!P18)</f>
        <v>男</v>
      </c>
      <c r="BG18" s="193" t="str">
        <f>IF(ISBLANK(選手登録!I18),"",選手登録!I18)</f>
        <v/>
      </c>
      <c r="BH18" s="193"/>
      <c r="BI18" s="194"/>
      <c r="BJ18" s="194"/>
      <c r="BK18" s="193"/>
    </row>
    <row r="19" spans="1:63" x14ac:dyDescent="0.15">
      <c r="A19" s="147"/>
      <c r="B19" s="195" t="str">
        <f>IF(ISBLANK(G19),"",COUNTA(G$17:G19))</f>
        <v/>
      </c>
      <c r="C19" s="140"/>
      <c r="D19" s="196">
        <v>3</v>
      </c>
      <c r="E19" s="210">
        <v>3</v>
      </c>
      <c r="F19" s="198" t="str">
        <f t="shared" si="2"/>
        <v/>
      </c>
      <c r="G19" s="199"/>
      <c r="H19" s="200"/>
      <c r="I19" s="201"/>
      <c r="J19" s="202" t="str">
        <f t="shared" si="6"/>
        <v/>
      </c>
      <c r="K19" s="203"/>
      <c r="L19" s="204"/>
      <c r="M19" s="211"/>
      <c r="N19" s="212"/>
      <c r="O19" s="213"/>
      <c r="P19" s="196" t="s">
        <v>246</v>
      </c>
      <c r="Q19" s="208"/>
      <c r="R19" s="71"/>
      <c r="S19" s="72">
        <f t="shared" si="0"/>
        <v>490</v>
      </c>
      <c r="T19" s="73" t="str">
        <f t="shared" si="1"/>
        <v>朝鮮中級</v>
      </c>
      <c r="U19" s="54"/>
      <c r="V19" s="209">
        <f t="shared" si="3"/>
        <v>0</v>
      </c>
      <c r="W19" s="209" t="b">
        <f t="shared" si="4"/>
        <v>0</v>
      </c>
      <c r="X19" s="209" t="str">
        <f t="shared" si="5"/>
        <v xml:space="preserve"> </v>
      </c>
      <c r="Z19" s="74">
        <v>490</v>
      </c>
      <c r="AA19" s="74" t="s">
        <v>267</v>
      </c>
      <c r="AB19" s="74" t="s">
        <v>268</v>
      </c>
      <c r="AC19" s="74" t="s">
        <v>153</v>
      </c>
      <c r="AD19" s="74" t="s">
        <v>61</v>
      </c>
      <c r="AE19" s="75" t="s">
        <v>269</v>
      </c>
      <c r="AF19" s="75" t="s">
        <v>270</v>
      </c>
      <c r="AG19" s="75" t="s">
        <v>271</v>
      </c>
      <c r="AH19" s="75" t="s">
        <v>272</v>
      </c>
      <c r="AI19" s="33" t="s">
        <v>158</v>
      </c>
      <c r="AJ19" s="76"/>
      <c r="AK19" s="74" t="s">
        <v>273</v>
      </c>
      <c r="AM19" s="77">
        <v>2034</v>
      </c>
      <c r="AN19" s="101" t="s">
        <v>274</v>
      </c>
      <c r="AO19" s="57" t="s">
        <v>275</v>
      </c>
      <c r="AP19" s="58">
        <v>80</v>
      </c>
      <c r="AQ19" s="58">
        <v>61</v>
      </c>
      <c r="AR19" s="57">
        <v>82</v>
      </c>
      <c r="AS19" s="38" t="s">
        <v>276</v>
      </c>
      <c r="AV19" s="192" t="str">
        <f>IF(BB19="","",SUM(AW$17:AW19))</f>
        <v/>
      </c>
      <c r="AW19" s="192" t="str">
        <f t="shared" si="7"/>
        <v/>
      </c>
      <c r="AX19" s="193" t="str">
        <f>IF(ISBLANK(選手登録!M19),"",選手登録!M19)</f>
        <v/>
      </c>
      <c r="AY19" s="193" t="str">
        <f>IF(ISBLANK(選手登録!N19),"",選手登録!N19)</f>
        <v/>
      </c>
      <c r="AZ19" s="193" t="str">
        <f>IF(ISBLANK(選手登録!O19),"",選手登録!O19)</f>
        <v/>
      </c>
      <c r="BA19" s="193" t="str">
        <f>IF(ISBLANK(選手登録!F19),"",選手登録!F19)</f>
        <v/>
      </c>
      <c r="BB19" s="193" t="str">
        <f>IF(ISBLANK(選手登録!G19),"",選手登録!G19)</f>
        <v/>
      </c>
      <c r="BC19" s="193" t="str">
        <f>IF(ISBLANK(選手登録!H19),"",選手登録!H19)</f>
        <v/>
      </c>
      <c r="BD19" s="193" t="str">
        <f>IF(ISBLANK(選手登録!K19),"",DBCS(選手登録!K19))</f>
        <v/>
      </c>
      <c r="BE19" s="193" t="str">
        <f>IF(ISBLANK(選手登録!L19),"",DBCS(選手登録!L19))</f>
        <v/>
      </c>
      <c r="BF19" s="193" t="str">
        <f>IF(ISBLANK(選手登録!P19),"",選手登録!P19)</f>
        <v>男</v>
      </c>
      <c r="BG19" s="193" t="str">
        <f>IF(ISBLANK(選手登録!I19),"",選手登録!I19)</f>
        <v/>
      </c>
      <c r="BH19" s="193"/>
      <c r="BI19" s="194"/>
      <c r="BJ19" s="194"/>
      <c r="BK19" s="193"/>
    </row>
    <row r="20" spans="1:63" x14ac:dyDescent="0.15">
      <c r="A20" s="147"/>
      <c r="B20" s="195" t="str">
        <f>IF(ISBLANK(G20),"",COUNTA(G$17:G20))</f>
        <v/>
      </c>
      <c r="C20" s="140"/>
      <c r="D20" s="196">
        <v>4</v>
      </c>
      <c r="E20" s="210">
        <v>4</v>
      </c>
      <c r="F20" s="198" t="str">
        <f t="shared" si="2"/>
        <v/>
      </c>
      <c r="G20" s="199"/>
      <c r="H20" s="200"/>
      <c r="I20" s="201"/>
      <c r="J20" s="202" t="str">
        <f t="shared" si="6"/>
        <v/>
      </c>
      <c r="K20" s="203"/>
      <c r="L20" s="204"/>
      <c r="M20" s="211"/>
      <c r="N20" s="212"/>
      <c r="O20" s="213"/>
      <c r="P20" s="196" t="s">
        <v>246</v>
      </c>
      <c r="Q20" s="208"/>
      <c r="R20" s="71"/>
      <c r="S20" s="72">
        <f t="shared" si="0"/>
        <v>520</v>
      </c>
      <c r="T20" s="73" t="str">
        <f t="shared" si="1"/>
        <v>大州中</v>
      </c>
      <c r="U20" s="54"/>
      <c r="V20" s="209">
        <f t="shared" si="3"/>
        <v>0</v>
      </c>
      <c r="W20" s="209" t="b">
        <f t="shared" si="4"/>
        <v>0</v>
      </c>
      <c r="X20" s="209" t="str">
        <f t="shared" si="5"/>
        <v xml:space="preserve"> </v>
      </c>
      <c r="Z20" s="74">
        <v>520</v>
      </c>
      <c r="AA20" s="74" t="s">
        <v>277</v>
      </c>
      <c r="AB20" s="74" t="s">
        <v>278</v>
      </c>
      <c r="AC20" s="74" t="s">
        <v>60</v>
      </c>
      <c r="AD20" s="74" t="s">
        <v>61</v>
      </c>
      <c r="AE20" s="75" t="s">
        <v>279</v>
      </c>
      <c r="AF20" s="75" t="s">
        <v>280</v>
      </c>
      <c r="AG20" s="75" t="s">
        <v>281</v>
      </c>
      <c r="AH20" s="75" t="s">
        <v>282</v>
      </c>
      <c r="AI20" s="33" t="s">
        <v>283</v>
      </c>
      <c r="AJ20" s="76" t="s">
        <v>284</v>
      </c>
      <c r="AK20" s="74" t="s">
        <v>285</v>
      </c>
      <c r="AM20" s="89">
        <v>2035</v>
      </c>
      <c r="AN20" s="101" t="s">
        <v>286</v>
      </c>
      <c r="AO20" s="57" t="s">
        <v>287</v>
      </c>
      <c r="AP20" s="58">
        <v>81</v>
      </c>
      <c r="AQ20" s="58">
        <v>62</v>
      </c>
      <c r="AR20" s="58">
        <v>83</v>
      </c>
      <c r="AS20" s="38" t="s">
        <v>288</v>
      </c>
      <c r="AV20" s="192" t="str">
        <f>IF(BB20="","",SUM(AW$17:AW20))</f>
        <v/>
      </c>
      <c r="AW20" s="192" t="str">
        <f t="shared" si="7"/>
        <v/>
      </c>
      <c r="AX20" s="193" t="str">
        <f>IF(ISBLANK(選手登録!M20),"",選手登録!M20)</f>
        <v/>
      </c>
      <c r="AY20" s="193" t="str">
        <f>IF(ISBLANK(選手登録!N20),"",選手登録!N20)</f>
        <v/>
      </c>
      <c r="AZ20" s="193" t="str">
        <f>IF(ISBLANK(選手登録!O20),"",選手登録!O20)</f>
        <v/>
      </c>
      <c r="BA20" s="193" t="str">
        <f>IF(ISBLANK(選手登録!F20),"",選手登録!F20)</f>
        <v/>
      </c>
      <c r="BB20" s="193" t="str">
        <f>IF(ISBLANK(選手登録!G20),"",選手登録!G20)</f>
        <v/>
      </c>
      <c r="BC20" s="193" t="str">
        <f>IF(ISBLANK(選手登録!H20),"",選手登録!H20)</f>
        <v/>
      </c>
      <c r="BD20" s="193" t="str">
        <f>IF(ISBLANK(選手登録!K20),"",DBCS(選手登録!K20))</f>
        <v/>
      </c>
      <c r="BE20" s="193" t="str">
        <f>IF(ISBLANK(選手登録!L20),"",DBCS(選手登録!L20))</f>
        <v/>
      </c>
      <c r="BF20" s="193" t="str">
        <f>IF(ISBLANK(選手登録!P20),"",選手登録!P20)</f>
        <v>男</v>
      </c>
      <c r="BG20" s="193" t="str">
        <f>IF(ISBLANK(選手登録!I20),"",選手登録!I20)</f>
        <v/>
      </c>
      <c r="BH20" s="193"/>
      <c r="BI20" s="194"/>
      <c r="BJ20" s="194"/>
      <c r="BK20" s="193"/>
    </row>
    <row r="21" spans="1:63" ht="14.25" thickBot="1" x14ac:dyDescent="0.2">
      <c r="A21" s="147"/>
      <c r="B21" s="195" t="str">
        <f>IF(ISBLANK(G21),"",COUNTA(G$17:G21))</f>
        <v/>
      </c>
      <c r="C21" s="140"/>
      <c r="D21" s="196">
        <v>5</v>
      </c>
      <c r="E21" s="214">
        <v>5</v>
      </c>
      <c r="F21" s="215" t="str">
        <f t="shared" si="2"/>
        <v/>
      </c>
      <c r="G21" s="216"/>
      <c r="H21" s="217"/>
      <c r="I21" s="218"/>
      <c r="J21" s="219" t="str">
        <f t="shared" si="6"/>
        <v/>
      </c>
      <c r="K21" s="220"/>
      <c r="L21" s="221"/>
      <c r="M21" s="222"/>
      <c r="N21" s="223"/>
      <c r="O21" s="224"/>
      <c r="P21" s="196" t="s">
        <v>246</v>
      </c>
      <c r="Q21" s="208"/>
      <c r="R21" s="71"/>
      <c r="S21" s="72">
        <f t="shared" si="0"/>
        <v>550</v>
      </c>
      <c r="T21" s="73" t="str">
        <f t="shared" si="1"/>
        <v>段原中</v>
      </c>
      <c r="U21" s="54"/>
      <c r="V21" s="209">
        <f t="shared" si="3"/>
        <v>0</v>
      </c>
      <c r="W21" s="209" t="b">
        <f t="shared" si="4"/>
        <v>0</v>
      </c>
      <c r="X21" s="209" t="str">
        <f t="shared" si="5"/>
        <v xml:space="preserve"> </v>
      </c>
      <c r="Z21" s="74">
        <v>550</v>
      </c>
      <c r="AA21" s="74" t="s">
        <v>289</v>
      </c>
      <c r="AB21" s="74" t="s">
        <v>290</v>
      </c>
      <c r="AC21" s="74" t="s">
        <v>60</v>
      </c>
      <c r="AD21" s="74" t="s">
        <v>61</v>
      </c>
      <c r="AE21" s="75" t="s">
        <v>291</v>
      </c>
      <c r="AF21" s="75" t="s">
        <v>292</v>
      </c>
      <c r="AG21" s="75" t="s">
        <v>293</v>
      </c>
      <c r="AH21" s="75" t="s">
        <v>294</v>
      </c>
      <c r="AI21" s="33" t="s">
        <v>283</v>
      </c>
      <c r="AJ21" s="76" t="s">
        <v>80</v>
      </c>
      <c r="AK21" s="74" t="s">
        <v>295</v>
      </c>
      <c r="AM21" s="77">
        <v>2036</v>
      </c>
      <c r="AN21" s="101" t="s">
        <v>296</v>
      </c>
      <c r="AO21" s="57" t="s">
        <v>297</v>
      </c>
      <c r="AP21" s="58">
        <v>82</v>
      </c>
      <c r="AQ21" s="58">
        <v>63</v>
      </c>
      <c r="AR21" s="57">
        <v>84</v>
      </c>
      <c r="AS21" s="38" t="s">
        <v>298</v>
      </c>
      <c r="AV21" s="192" t="str">
        <f>IF(BB21="","",SUM(AW$17:AW21))</f>
        <v/>
      </c>
      <c r="AW21" s="192" t="str">
        <f t="shared" si="7"/>
        <v/>
      </c>
      <c r="AX21" s="193" t="str">
        <f>IF(ISBLANK(選手登録!M21),"",選手登録!M21)</f>
        <v/>
      </c>
      <c r="AY21" s="193" t="str">
        <f>IF(ISBLANK(選手登録!N21),"",選手登録!N21)</f>
        <v/>
      </c>
      <c r="AZ21" s="193" t="str">
        <f>IF(ISBLANK(選手登録!O21),"",選手登録!O21)</f>
        <v/>
      </c>
      <c r="BA21" s="193" t="str">
        <f>IF(ISBLANK(選手登録!F21),"",選手登録!F21)</f>
        <v/>
      </c>
      <c r="BB21" s="193" t="str">
        <f>IF(ISBLANK(選手登録!G21),"",選手登録!G21)</f>
        <v/>
      </c>
      <c r="BC21" s="193" t="str">
        <f>IF(ISBLANK(選手登録!H21),"",選手登録!H21)</f>
        <v/>
      </c>
      <c r="BD21" s="193" t="str">
        <f>IF(ISBLANK(選手登録!K21),"",DBCS(選手登録!K21))</f>
        <v/>
      </c>
      <c r="BE21" s="193" t="str">
        <f>IF(ISBLANK(選手登録!L21),"",DBCS(選手登録!L21))</f>
        <v/>
      </c>
      <c r="BF21" s="193" t="str">
        <f>IF(ISBLANK(選手登録!P21),"",選手登録!P21)</f>
        <v>男</v>
      </c>
      <c r="BG21" s="193" t="str">
        <f>IF(ISBLANK(選手登録!I21),"",選手登録!I21)</f>
        <v/>
      </c>
      <c r="BH21" s="193"/>
      <c r="BI21" s="194"/>
      <c r="BJ21" s="194"/>
      <c r="BK21" s="193"/>
    </row>
    <row r="22" spans="1:63" x14ac:dyDescent="0.15">
      <c r="A22" s="147"/>
      <c r="B22" s="195" t="str">
        <f>IF(ISBLANK(G22),"",COUNTA(G$17:G22))</f>
        <v/>
      </c>
      <c r="C22" s="140"/>
      <c r="D22" s="196">
        <v>6</v>
      </c>
      <c r="E22" s="225">
        <v>6</v>
      </c>
      <c r="F22" s="198" t="str">
        <f t="shared" si="2"/>
        <v/>
      </c>
      <c r="G22" s="226"/>
      <c r="H22" s="227"/>
      <c r="I22" s="228"/>
      <c r="J22" s="229" t="str">
        <f t="shared" si="6"/>
        <v/>
      </c>
      <c r="K22" s="230"/>
      <c r="L22" s="231"/>
      <c r="M22" s="232"/>
      <c r="N22" s="233"/>
      <c r="O22" s="234"/>
      <c r="P22" s="196" t="s">
        <v>246</v>
      </c>
      <c r="Q22" s="208"/>
      <c r="R22" s="71"/>
      <c r="S22" s="72">
        <f t="shared" si="0"/>
        <v>580</v>
      </c>
      <c r="T22" s="73" t="str">
        <f t="shared" si="1"/>
        <v>翠町中</v>
      </c>
      <c r="U22" s="54"/>
      <c r="V22" s="209">
        <f t="shared" si="3"/>
        <v>0</v>
      </c>
      <c r="W22" s="209" t="b">
        <f t="shared" si="4"/>
        <v>0</v>
      </c>
      <c r="X22" s="209" t="str">
        <f t="shared" si="5"/>
        <v xml:space="preserve"> </v>
      </c>
      <c r="Z22" s="74">
        <v>580</v>
      </c>
      <c r="AA22" s="74" t="s">
        <v>299</v>
      </c>
      <c r="AB22" s="74" t="s">
        <v>300</v>
      </c>
      <c r="AC22" s="74" t="s">
        <v>60</v>
      </c>
      <c r="AD22" s="74" t="s">
        <v>61</v>
      </c>
      <c r="AE22" s="75" t="s">
        <v>301</v>
      </c>
      <c r="AF22" s="75" t="s">
        <v>302</v>
      </c>
      <c r="AG22" s="75" t="s">
        <v>303</v>
      </c>
      <c r="AH22" s="75" t="s">
        <v>304</v>
      </c>
      <c r="AI22" s="33" t="s">
        <v>283</v>
      </c>
      <c r="AJ22" s="76" t="s">
        <v>9</v>
      </c>
      <c r="AK22" s="74" t="s">
        <v>305</v>
      </c>
      <c r="AM22" s="89">
        <v>2037</v>
      </c>
      <c r="AN22" s="101" t="s">
        <v>306</v>
      </c>
      <c r="AO22" s="57" t="s">
        <v>307</v>
      </c>
      <c r="AP22" s="58">
        <v>83</v>
      </c>
      <c r="AQ22" s="58">
        <v>64</v>
      </c>
      <c r="AR22" s="58">
        <v>85</v>
      </c>
      <c r="AS22" s="38" t="s">
        <v>308</v>
      </c>
      <c r="AV22" s="192" t="str">
        <f>IF(BB22="","",SUM(AW$17:AW22))</f>
        <v/>
      </c>
      <c r="AW22" s="192" t="str">
        <f t="shared" si="7"/>
        <v/>
      </c>
      <c r="AX22" s="193" t="str">
        <f>IF(ISBLANK(選手登録!M22),"",選手登録!M22)</f>
        <v/>
      </c>
      <c r="AY22" s="193" t="str">
        <f>IF(ISBLANK(選手登録!N22),"",選手登録!N22)</f>
        <v/>
      </c>
      <c r="AZ22" s="193" t="str">
        <f>IF(ISBLANK(選手登録!O22),"",選手登録!O22)</f>
        <v/>
      </c>
      <c r="BA22" s="193" t="str">
        <f>IF(ISBLANK(選手登録!F22),"",選手登録!F22)</f>
        <v/>
      </c>
      <c r="BB22" s="193" t="str">
        <f>IF(ISBLANK(選手登録!G22),"",選手登録!G22)</f>
        <v/>
      </c>
      <c r="BC22" s="193" t="str">
        <f>IF(ISBLANK(選手登録!H22),"",選手登録!H22)</f>
        <v/>
      </c>
      <c r="BD22" s="193" t="str">
        <f>IF(ISBLANK(選手登録!K22),"",DBCS(選手登録!K22))</f>
        <v/>
      </c>
      <c r="BE22" s="193" t="str">
        <f>IF(ISBLANK(選手登録!L22),"",DBCS(選手登録!L22))</f>
        <v/>
      </c>
      <c r="BF22" s="193" t="str">
        <f>IF(ISBLANK(選手登録!P22),"",選手登録!P22)</f>
        <v>男</v>
      </c>
      <c r="BG22" s="193" t="str">
        <f>IF(ISBLANK(選手登録!I22),"",選手登録!I22)</f>
        <v/>
      </c>
      <c r="BH22" s="193"/>
      <c r="BI22" s="194"/>
      <c r="BJ22" s="194"/>
      <c r="BK22" s="193"/>
    </row>
    <row r="23" spans="1:63" x14ac:dyDescent="0.15">
      <c r="A23" s="147"/>
      <c r="B23" s="195" t="str">
        <f>IF(ISBLANK(G23),"",COUNTA(G$17:G23))</f>
        <v/>
      </c>
      <c r="C23" s="140"/>
      <c r="D23" s="196">
        <v>7</v>
      </c>
      <c r="E23" s="210">
        <v>7</v>
      </c>
      <c r="F23" s="198" t="str">
        <f t="shared" si="2"/>
        <v/>
      </c>
      <c r="G23" s="199"/>
      <c r="H23" s="200"/>
      <c r="I23" s="201"/>
      <c r="J23" s="202" t="str">
        <f t="shared" si="6"/>
        <v/>
      </c>
      <c r="K23" s="203"/>
      <c r="L23" s="204"/>
      <c r="M23" s="211"/>
      <c r="N23" s="212"/>
      <c r="O23" s="213"/>
      <c r="P23" s="196" t="s">
        <v>246</v>
      </c>
      <c r="Q23" s="208"/>
      <c r="R23" s="71"/>
      <c r="S23" s="72">
        <f t="shared" si="0"/>
        <v>610</v>
      </c>
      <c r="T23" s="73" t="str">
        <f t="shared" si="1"/>
        <v>仁保中</v>
      </c>
      <c r="U23" s="54"/>
      <c r="V23" s="209">
        <f t="shared" si="3"/>
        <v>0</v>
      </c>
      <c r="W23" s="209" t="b">
        <f t="shared" si="4"/>
        <v>0</v>
      </c>
      <c r="X23" s="209" t="str">
        <f t="shared" si="5"/>
        <v xml:space="preserve"> </v>
      </c>
      <c r="Z23" s="74">
        <v>610</v>
      </c>
      <c r="AA23" s="74" t="s">
        <v>309</v>
      </c>
      <c r="AB23" s="74" t="s">
        <v>310</v>
      </c>
      <c r="AC23" s="74" t="s">
        <v>60</v>
      </c>
      <c r="AD23" s="74" t="s">
        <v>61</v>
      </c>
      <c r="AE23" s="75" t="s">
        <v>311</v>
      </c>
      <c r="AF23" s="75" t="s">
        <v>312</v>
      </c>
      <c r="AG23" s="75" t="s">
        <v>313</v>
      </c>
      <c r="AH23" s="75" t="s">
        <v>314</v>
      </c>
      <c r="AI23" s="33" t="s">
        <v>283</v>
      </c>
      <c r="AJ23" s="76" t="s">
        <v>10</v>
      </c>
      <c r="AK23" s="74" t="s">
        <v>315</v>
      </c>
      <c r="AM23" s="77">
        <v>2038</v>
      </c>
      <c r="AN23" s="101" t="s">
        <v>316</v>
      </c>
      <c r="AO23" s="57" t="s">
        <v>317</v>
      </c>
      <c r="AP23" s="58">
        <v>84</v>
      </c>
      <c r="AQ23" s="58">
        <v>65</v>
      </c>
      <c r="AR23" s="57">
        <v>86</v>
      </c>
      <c r="AS23" s="38" t="s">
        <v>318</v>
      </c>
      <c r="AV23" s="192" t="str">
        <f>IF(BB23="","",SUM(AW$17:AW23))</f>
        <v/>
      </c>
      <c r="AW23" s="192" t="str">
        <f t="shared" si="7"/>
        <v/>
      </c>
      <c r="AX23" s="193" t="str">
        <f>IF(ISBLANK(選手登録!M23),"",選手登録!M23)</f>
        <v/>
      </c>
      <c r="AY23" s="193" t="str">
        <f>IF(ISBLANK(選手登録!N23),"",選手登録!N23)</f>
        <v/>
      </c>
      <c r="AZ23" s="193" t="str">
        <f>IF(ISBLANK(選手登録!O23),"",選手登録!O23)</f>
        <v/>
      </c>
      <c r="BA23" s="193" t="str">
        <f>IF(ISBLANK(選手登録!F23),"",選手登録!F23)</f>
        <v/>
      </c>
      <c r="BB23" s="193" t="str">
        <f>IF(ISBLANK(選手登録!G23),"",選手登録!G23)</f>
        <v/>
      </c>
      <c r="BC23" s="193" t="str">
        <f>IF(ISBLANK(選手登録!H23),"",選手登録!H23)</f>
        <v/>
      </c>
      <c r="BD23" s="193" t="str">
        <f>IF(ISBLANK(選手登録!K23),"",DBCS(選手登録!K23))</f>
        <v/>
      </c>
      <c r="BE23" s="193" t="str">
        <f>IF(ISBLANK(選手登録!L23),"",DBCS(選手登録!L23))</f>
        <v/>
      </c>
      <c r="BF23" s="193" t="str">
        <f>IF(ISBLANK(選手登録!P23),"",選手登録!P23)</f>
        <v>男</v>
      </c>
      <c r="BG23" s="193" t="str">
        <f>IF(ISBLANK(選手登録!I23),"",選手登録!I23)</f>
        <v/>
      </c>
      <c r="BH23" s="193"/>
      <c r="BI23" s="194"/>
      <c r="BJ23" s="194"/>
      <c r="BK23" s="193"/>
    </row>
    <row r="24" spans="1:63" x14ac:dyDescent="0.15">
      <c r="A24" s="147"/>
      <c r="B24" s="195" t="str">
        <f>IF(ISBLANK(G24),"",COUNTA(G$17:G24))</f>
        <v/>
      </c>
      <c r="C24" s="140"/>
      <c r="D24" s="196">
        <v>8</v>
      </c>
      <c r="E24" s="210">
        <v>8</v>
      </c>
      <c r="F24" s="198" t="str">
        <f t="shared" si="2"/>
        <v/>
      </c>
      <c r="G24" s="199"/>
      <c r="H24" s="200"/>
      <c r="I24" s="201"/>
      <c r="J24" s="202" t="str">
        <f t="shared" si="6"/>
        <v/>
      </c>
      <c r="K24" s="203"/>
      <c r="L24" s="204"/>
      <c r="M24" s="211"/>
      <c r="N24" s="212"/>
      <c r="O24" s="213"/>
      <c r="P24" s="196" t="s">
        <v>246</v>
      </c>
      <c r="Q24" s="208"/>
      <c r="R24" s="71"/>
      <c r="S24" s="72">
        <f t="shared" si="0"/>
        <v>640</v>
      </c>
      <c r="T24" s="73" t="str">
        <f t="shared" si="1"/>
        <v>楠那中</v>
      </c>
      <c r="U24" s="54"/>
      <c r="V24" s="209">
        <f t="shared" si="3"/>
        <v>0</v>
      </c>
      <c r="W24" s="209" t="b">
        <f t="shared" si="4"/>
        <v>0</v>
      </c>
      <c r="X24" s="209" t="str">
        <f t="shared" si="5"/>
        <v xml:space="preserve"> </v>
      </c>
      <c r="Z24" s="74">
        <v>640</v>
      </c>
      <c r="AA24" s="74" t="s">
        <v>319</v>
      </c>
      <c r="AB24" s="74" t="s">
        <v>320</v>
      </c>
      <c r="AC24" s="74" t="s">
        <v>60</v>
      </c>
      <c r="AD24" s="74" t="s">
        <v>61</v>
      </c>
      <c r="AE24" s="75" t="s">
        <v>321</v>
      </c>
      <c r="AF24" s="75" t="s">
        <v>322</v>
      </c>
      <c r="AG24" s="75" t="s">
        <v>323</v>
      </c>
      <c r="AH24" s="75" t="s">
        <v>324</v>
      </c>
      <c r="AI24" s="33" t="s">
        <v>283</v>
      </c>
      <c r="AJ24" s="76" t="s">
        <v>11</v>
      </c>
      <c r="AK24" s="74" t="s">
        <v>325</v>
      </c>
      <c r="AM24" s="89">
        <v>2039</v>
      </c>
      <c r="AN24" s="101" t="s">
        <v>326</v>
      </c>
      <c r="AO24" s="57" t="s">
        <v>327</v>
      </c>
      <c r="AP24" s="58">
        <v>85</v>
      </c>
      <c r="AQ24" s="58">
        <v>66</v>
      </c>
      <c r="AR24" s="58">
        <v>87</v>
      </c>
      <c r="AS24" s="38" t="s">
        <v>328</v>
      </c>
      <c r="AV24" s="192" t="str">
        <f>IF(BB24="","",SUM(AW$17:AW24))</f>
        <v/>
      </c>
      <c r="AW24" s="192" t="str">
        <f t="shared" si="7"/>
        <v/>
      </c>
      <c r="AX24" s="193" t="str">
        <f>IF(ISBLANK(選手登録!M24),"",選手登録!M24)</f>
        <v/>
      </c>
      <c r="AY24" s="193" t="str">
        <f>IF(ISBLANK(選手登録!N24),"",選手登録!N24)</f>
        <v/>
      </c>
      <c r="AZ24" s="193" t="str">
        <f>IF(ISBLANK(選手登録!O24),"",選手登録!O24)</f>
        <v/>
      </c>
      <c r="BA24" s="193" t="str">
        <f>IF(ISBLANK(選手登録!F24),"",選手登録!F24)</f>
        <v/>
      </c>
      <c r="BB24" s="193" t="str">
        <f>IF(ISBLANK(選手登録!G24),"",選手登録!G24)</f>
        <v/>
      </c>
      <c r="BC24" s="193" t="str">
        <f>IF(ISBLANK(選手登録!H24),"",選手登録!H24)</f>
        <v/>
      </c>
      <c r="BD24" s="193" t="str">
        <f>IF(ISBLANK(選手登録!K24),"",DBCS(選手登録!K24))</f>
        <v/>
      </c>
      <c r="BE24" s="193" t="str">
        <f>IF(ISBLANK(選手登録!L24),"",DBCS(選手登録!L24))</f>
        <v/>
      </c>
      <c r="BF24" s="193" t="str">
        <f>IF(ISBLANK(選手登録!P24),"",選手登録!P24)</f>
        <v>男</v>
      </c>
      <c r="BG24" s="193" t="str">
        <f>IF(ISBLANK(選手登録!I24),"",選手登録!I24)</f>
        <v/>
      </c>
      <c r="BH24" s="193"/>
      <c r="BI24" s="194"/>
      <c r="BJ24" s="194"/>
      <c r="BK24" s="193"/>
    </row>
    <row r="25" spans="1:63" x14ac:dyDescent="0.15">
      <c r="A25" s="147"/>
      <c r="B25" s="195" t="str">
        <f>IF(ISBLANK(G25),"",COUNTA(G$17:G25))</f>
        <v/>
      </c>
      <c r="C25" s="140"/>
      <c r="D25" s="196">
        <v>9</v>
      </c>
      <c r="E25" s="210">
        <v>9</v>
      </c>
      <c r="F25" s="198" t="str">
        <f t="shared" si="2"/>
        <v/>
      </c>
      <c r="G25" s="199"/>
      <c r="H25" s="200"/>
      <c r="I25" s="201"/>
      <c r="J25" s="202" t="str">
        <f t="shared" si="6"/>
        <v/>
      </c>
      <c r="K25" s="203"/>
      <c r="L25" s="204"/>
      <c r="M25" s="211"/>
      <c r="N25" s="212"/>
      <c r="O25" s="213"/>
      <c r="P25" s="196" t="s">
        <v>246</v>
      </c>
      <c r="Q25" s="208"/>
      <c r="R25" s="71"/>
      <c r="S25" s="72">
        <f t="shared" si="0"/>
        <v>670</v>
      </c>
      <c r="T25" s="73" t="str">
        <f t="shared" si="1"/>
        <v>宇品中</v>
      </c>
      <c r="U25" s="54"/>
      <c r="V25" s="209">
        <f t="shared" si="3"/>
        <v>0</v>
      </c>
      <c r="W25" s="209" t="b">
        <f t="shared" si="4"/>
        <v>0</v>
      </c>
      <c r="X25" s="209" t="str">
        <f t="shared" si="5"/>
        <v xml:space="preserve"> </v>
      </c>
      <c r="Z25" s="74">
        <v>670</v>
      </c>
      <c r="AA25" s="74" t="s">
        <v>329</v>
      </c>
      <c r="AB25" s="74" t="s">
        <v>330</v>
      </c>
      <c r="AC25" s="74" t="s">
        <v>60</v>
      </c>
      <c r="AD25" s="74" t="s">
        <v>61</v>
      </c>
      <c r="AE25" s="75" t="s">
        <v>331</v>
      </c>
      <c r="AF25" s="75" t="s">
        <v>332</v>
      </c>
      <c r="AG25" s="75" t="s">
        <v>333</v>
      </c>
      <c r="AH25" s="75" t="s">
        <v>334</v>
      </c>
      <c r="AI25" s="33" t="s">
        <v>283</v>
      </c>
      <c r="AJ25" s="76" t="s">
        <v>12</v>
      </c>
      <c r="AK25" s="74" t="s">
        <v>335</v>
      </c>
      <c r="AM25" s="77">
        <v>2040</v>
      </c>
      <c r="AN25" s="101" t="s">
        <v>336</v>
      </c>
      <c r="AO25" s="57" t="s">
        <v>337</v>
      </c>
      <c r="AP25" s="58">
        <v>86</v>
      </c>
      <c r="AQ25" s="58">
        <v>67</v>
      </c>
      <c r="AR25" s="57">
        <v>88</v>
      </c>
      <c r="AS25" s="38" t="s">
        <v>338</v>
      </c>
      <c r="AV25" s="192" t="str">
        <f>IF(BB25="","",SUM(AW$17:AW25))</f>
        <v/>
      </c>
      <c r="AW25" s="192" t="str">
        <f t="shared" si="7"/>
        <v/>
      </c>
      <c r="AX25" s="193" t="str">
        <f>IF(ISBLANK(選手登録!M25),"",選手登録!M25)</f>
        <v/>
      </c>
      <c r="AY25" s="193" t="str">
        <f>IF(ISBLANK(選手登録!N25),"",選手登録!N25)</f>
        <v/>
      </c>
      <c r="AZ25" s="193" t="str">
        <f>IF(ISBLANK(選手登録!O25),"",選手登録!O25)</f>
        <v/>
      </c>
      <c r="BA25" s="193" t="str">
        <f>IF(ISBLANK(選手登録!F25),"",選手登録!F25)</f>
        <v/>
      </c>
      <c r="BB25" s="193" t="str">
        <f>IF(ISBLANK(選手登録!G25),"",選手登録!G25)</f>
        <v/>
      </c>
      <c r="BC25" s="193" t="str">
        <f>IF(ISBLANK(選手登録!H25),"",選手登録!H25)</f>
        <v/>
      </c>
      <c r="BD25" s="193" t="str">
        <f>IF(ISBLANK(選手登録!K25),"",DBCS(選手登録!K25))</f>
        <v/>
      </c>
      <c r="BE25" s="193" t="str">
        <f>IF(ISBLANK(選手登録!L25),"",DBCS(選手登録!L25))</f>
        <v/>
      </c>
      <c r="BF25" s="193" t="str">
        <f>IF(ISBLANK(選手登録!P25),"",選手登録!P25)</f>
        <v>男</v>
      </c>
      <c r="BG25" s="193" t="str">
        <f>IF(ISBLANK(選手登録!I25),"",選手登録!I25)</f>
        <v/>
      </c>
      <c r="BH25" s="193"/>
      <c r="BI25" s="194"/>
      <c r="BJ25" s="194"/>
      <c r="BK25" s="193"/>
    </row>
    <row r="26" spans="1:63" ht="14.25" thickBot="1" x14ac:dyDescent="0.2">
      <c r="A26" s="147"/>
      <c r="B26" s="195" t="str">
        <f>IF(ISBLANK(G26),"",COUNTA(G$17:G26))</f>
        <v/>
      </c>
      <c r="C26" s="140"/>
      <c r="D26" s="196">
        <v>10</v>
      </c>
      <c r="E26" s="214">
        <v>10</v>
      </c>
      <c r="F26" s="215" t="str">
        <f t="shared" si="2"/>
        <v/>
      </c>
      <c r="G26" s="235"/>
      <c r="H26" s="236"/>
      <c r="I26" s="237"/>
      <c r="J26" s="238" t="str">
        <f t="shared" si="6"/>
        <v/>
      </c>
      <c r="K26" s="239"/>
      <c r="L26" s="240"/>
      <c r="M26" s="241"/>
      <c r="N26" s="242"/>
      <c r="O26" s="243"/>
      <c r="P26" s="196" t="s">
        <v>246</v>
      </c>
      <c r="Q26" s="208"/>
      <c r="R26" s="71"/>
      <c r="S26" s="72">
        <f t="shared" si="0"/>
        <v>700</v>
      </c>
      <c r="T26" s="73" t="str">
        <f t="shared" si="1"/>
        <v>似島中</v>
      </c>
      <c r="U26" s="54"/>
      <c r="V26" s="209">
        <f t="shared" si="3"/>
        <v>0</v>
      </c>
      <c r="W26" s="209" t="b">
        <f t="shared" si="4"/>
        <v>0</v>
      </c>
      <c r="X26" s="209" t="str">
        <f t="shared" si="5"/>
        <v xml:space="preserve"> </v>
      </c>
      <c r="Z26" s="74">
        <v>700</v>
      </c>
      <c r="AA26" s="74" t="s">
        <v>339</v>
      </c>
      <c r="AB26" s="74" t="s">
        <v>340</v>
      </c>
      <c r="AC26" s="74" t="s">
        <v>60</v>
      </c>
      <c r="AD26" s="74" t="s">
        <v>61</v>
      </c>
      <c r="AE26" s="75" t="s">
        <v>341</v>
      </c>
      <c r="AF26" s="75" t="s">
        <v>342</v>
      </c>
      <c r="AG26" s="75" t="s">
        <v>343</v>
      </c>
      <c r="AH26" s="75" t="s">
        <v>344</v>
      </c>
      <c r="AI26" s="33" t="s">
        <v>283</v>
      </c>
      <c r="AJ26" s="76" t="s">
        <v>13</v>
      </c>
      <c r="AK26" s="74" t="s">
        <v>345</v>
      </c>
      <c r="AM26" s="89">
        <v>2041</v>
      </c>
      <c r="AN26" s="101" t="s">
        <v>346</v>
      </c>
      <c r="AO26" s="57" t="s">
        <v>347</v>
      </c>
      <c r="AP26" s="58">
        <v>87</v>
      </c>
      <c r="AQ26" s="58">
        <v>68</v>
      </c>
      <c r="AR26" s="58">
        <v>89</v>
      </c>
      <c r="AS26" s="38" t="s">
        <v>348</v>
      </c>
      <c r="AV26" s="192" t="str">
        <f>IF(BB26="","",SUM(AW$17:AW26))</f>
        <v/>
      </c>
      <c r="AW26" s="192" t="str">
        <f t="shared" si="7"/>
        <v/>
      </c>
      <c r="AX26" s="193" t="str">
        <f>IF(ISBLANK(選手登録!M26),"",選手登録!M26)</f>
        <v/>
      </c>
      <c r="AY26" s="193" t="str">
        <f>IF(ISBLANK(選手登録!N26),"",選手登録!N26)</f>
        <v/>
      </c>
      <c r="AZ26" s="193" t="str">
        <f>IF(ISBLANK(選手登録!O26),"",選手登録!O26)</f>
        <v/>
      </c>
      <c r="BA26" s="193" t="str">
        <f>IF(ISBLANK(選手登録!F26),"",選手登録!F26)</f>
        <v/>
      </c>
      <c r="BB26" s="193" t="str">
        <f>IF(ISBLANK(選手登録!G26),"",選手登録!G26)</f>
        <v/>
      </c>
      <c r="BC26" s="193" t="str">
        <f>IF(ISBLANK(選手登録!H26),"",選手登録!H26)</f>
        <v/>
      </c>
      <c r="BD26" s="193" t="str">
        <f>IF(ISBLANK(選手登録!K26),"",DBCS(選手登録!K26))</f>
        <v/>
      </c>
      <c r="BE26" s="193" t="str">
        <f>IF(ISBLANK(選手登録!L26),"",DBCS(選手登録!L26))</f>
        <v/>
      </c>
      <c r="BF26" s="193" t="str">
        <f>IF(ISBLANK(選手登録!P26),"",選手登録!P26)</f>
        <v>男</v>
      </c>
      <c r="BG26" s="193" t="str">
        <f>IF(ISBLANK(選手登録!I26),"",選手登録!I26)</f>
        <v/>
      </c>
      <c r="BH26" s="193"/>
      <c r="BI26" s="194"/>
      <c r="BJ26" s="194"/>
      <c r="BK26" s="193"/>
    </row>
    <row r="27" spans="1:63" x14ac:dyDescent="0.15">
      <c r="A27" s="147"/>
      <c r="B27" s="195" t="str">
        <f>IF(ISBLANK(G27),"",COUNTA(G$17:G27))</f>
        <v/>
      </c>
      <c r="C27" s="140"/>
      <c r="D27" s="196">
        <v>11</v>
      </c>
      <c r="E27" s="225">
        <v>11</v>
      </c>
      <c r="F27" s="198" t="str">
        <f t="shared" si="2"/>
        <v/>
      </c>
      <c r="G27" s="199"/>
      <c r="H27" s="200"/>
      <c r="I27" s="201"/>
      <c r="J27" s="202" t="str">
        <f t="shared" si="6"/>
        <v/>
      </c>
      <c r="K27" s="203"/>
      <c r="L27" s="244"/>
      <c r="M27" s="232"/>
      <c r="N27" s="233"/>
      <c r="O27" s="234"/>
      <c r="P27" s="196" t="s">
        <v>246</v>
      </c>
      <c r="Q27" s="208"/>
      <c r="R27" s="71"/>
      <c r="S27" s="72">
        <f t="shared" si="0"/>
        <v>730</v>
      </c>
      <c r="T27" s="73" t="str">
        <f t="shared" si="1"/>
        <v>似島学園中</v>
      </c>
      <c r="U27" s="54"/>
      <c r="V27" s="209">
        <f t="shared" si="3"/>
        <v>0</v>
      </c>
      <c r="W27" s="209" t="b">
        <f t="shared" si="4"/>
        <v>0</v>
      </c>
      <c r="X27" s="209" t="str">
        <f t="shared" si="5"/>
        <v xml:space="preserve"> </v>
      </c>
      <c r="Z27" s="74">
        <v>730</v>
      </c>
      <c r="AA27" s="74" t="s">
        <v>349</v>
      </c>
      <c r="AB27" s="74" t="s">
        <v>350</v>
      </c>
      <c r="AC27" s="74" t="s">
        <v>60</v>
      </c>
      <c r="AD27" s="74" t="s">
        <v>61</v>
      </c>
      <c r="AE27" s="75" t="s">
        <v>341</v>
      </c>
      <c r="AF27" s="75" t="s">
        <v>351</v>
      </c>
      <c r="AG27" s="75" t="s">
        <v>352</v>
      </c>
      <c r="AH27" s="75" t="s">
        <v>353</v>
      </c>
      <c r="AI27" s="33" t="s">
        <v>283</v>
      </c>
      <c r="AJ27" s="76" t="s">
        <v>14</v>
      </c>
      <c r="AK27" s="74" t="s">
        <v>354</v>
      </c>
      <c r="AM27" s="77">
        <v>2042</v>
      </c>
      <c r="AN27" s="101" t="s">
        <v>355</v>
      </c>
      <c r="AO27" s="57" t="s">
        <v>356</v>
      </c>
      <c r="AP27" s="58">
        <v>88</v>
      </c>
      <c r="AQ27" s="58">
        <v>69</v>
      </c>
      <c r="AR27" s="57">
        <v>90</v>
      </c>
      <c r="AS27" s="38" t="s">
        <v>357</v>
      </c>
      <c r="AV27" s="192" t="str">
        <f>IF(BB27="","",SUM(AW$17:AW27))</f>
        <v/>
      </c>
      <c r="AW27" s="192" t="str">
        <f t="shared" si="7"/>
        <v/>
      </c>
      <c r="AX27" s="193" t="str">
        <f>IF(ISBLANK(選手登録!M27),"",選手登録!M27)</f>
        <v/>
      </c>
      <c r="AY27" s="193" t="str">
        <f>IF(ISBLANK(選手登録!N27),"",選手登録!N27)</f>
        <v/>
      </c>
      <c r="AZ27" s="193" t="str">
        <f>IF(ISBLANK(選手登録!O27),"",選手登録!O27)</f>
        <v/>
      </c>
      <c r="BA27" s="193" t="str">
        <f>IF(ISBLANK(選手登録!F27),"",選手登録!F27)</f>
        <v/>
      </c>
      <c r="BB27" s="193" t="str">
        <f>IF(ISBLANK(選手登録!G27),"",選手登録!G27)</f>
        <v/>
      </c>
      <c r="BC27" s="193" t="str">
        <f>IF(ISBLANK(選手登録!H27),"",選手登録!H27)</f>
        <v/>
      </c>
      <c r="BD27" s="193" t="str">
        <f>IF(ISBLANK(選手登録!K27),"",DBCS(選手登録!K27))</f>
        <v/>
      </c>
      <c r="BE27" s="193" t="str">
        <f>IF(ISBLANK(選手登録!L27),"",DBCS(選手登録!L27))</f>
        <v/>
      </c>
      <c r="BF27" s="193" t="str">
        <f>IF(ISBLANK(選手登録!P27),"",選手登録!P27)</f>
        <v>男</v>
      </c>
      <c r="BG27" s="193" t="str">
        <f>IF(ISBLANK(選手登録!I27),"",選手登録!I27)</f>
        <v/>
      </c>
      <c r="BH27" s="193"/>
      <c r="BI27" s="194"/>
      <c r="BJ27" s="194"/>
      <c r="BK27" s="193"/>
    </row>
    <row r="28" spans="1:63" x14ac:dyDescent="0.15">
      <c r="A28" s="147"/>
      <c r="B28" s="195" t="str">
        <f>IF(ISBLANK(G28),"",COUNTA(G$17:G28))</f>
        <v/>
      </c>
      <c r="C28" s="140"/>
      <c r="D28" s="196">
        <v>12</v>
      </c>
      <c r="E28" s="210">
        <v>12</v>
      </c>
      <c r="F28" s="198" t="str">
        <f t="shared" si="2"/>
        <v/>
      </c>
      <c r="G28" s="199"/>
      <c r="H28" s="200"/>
      <c r="I28" s="201"/>
      <c r="J28" s="202" t="str">
        <f t="shared" si="6"/>
        <v/>
      </c>
      <c r="K28" s="203"/>
      <c r="L28" s="244"/>
      <c r="M28" s="211"/>
      <c r="N28" s="212"/>
      <c r="O28" s="213"/>
      <c r="P28" s="196" t="s">
        <v>246</v>
      </c>
      <c r="Q28" s="208"/>
      <c r="R28" s="71"/>
      <c r="S28" s="72">
        <f t="shared" si="0"/>
        <v>760</v>
      </c>
      <c r="T28" s="73" t="str">
        <f t="shared" si="1"/>
        <v>広大附中</v>
      </c>
      <c r="U28" s="54"/>
      <c r="V28" s="209">
        <f t="shared" si="3"/>
        <v>0</v>
      </c>
      <c r="W28" s="209" t="b">
        <f t="shared" si="4"/>
        <v>0</v>
      </c>
      <c r="X28" s="209" t="str">
        <f t="shared" si="5"/>
        <v xml:space="preserve"> </v>
      </c>
      <c r="Z28" s="74">
        <v>760</v>
      </c>
      <c r="AA28" s="74" t="s">
        <v>358</v>
      </c>
      <c r="AB28" s="74" t="s">
        <v>359</v>
      </c>
      <c r="AC28" s="74" t="s">
        <v>60</v>
      </c>
      <c r="AD28" s="74" t="s">
        <v>61</v>
      </c>
      <c r="AE28" s="75" t="s">
        <v>301</v>
      </c>
      <c r="AF28" s="75" t="s">
        <v>360</v>
      </c>
      <c r="AG28" s="75" t="s">
        <v>361</v>
      </c>
      <c r="AH28" s="75" t="s">
        <v>362</v>
      </c>
      <c r="AI28" s="33" t="s">
        <v>283</v>
      </c>
      <c r="AJ28" s="76" t="s">
        <v>15</v>
      </c>
      <c r="AK28" s="74" t="s">
        <v>363</v>
      </c>
      <c r="AM28" s="89">
        <v>2043</v>
      </c>
      <c r="AN28" s="101" t="s">
        <v>364</v>
      </c>
      <c r="AO28" s="57" t="s">
        <v>365</v>
      </c>
      <c r="AP28" s="58">
        <v>89</v>
      </c>
      <c r="AQ28" s="58">
        <v>70</v>
      </c>
      <c r="AR28" s="58">
        <v>91</v>
      </c>
      <c r="AS28" s="38" t="s">
        <v>366</v>
      </c>
      <c r="AV28" s="192" t="str">
        <f>IF(BB28="","",SUM(AW$17:AW28))</f>
        <v/>
      </c>
      <c r="AW28" s="192" t="str">
        <f t="shared" si="7"/>
        <v/>
      </c>
      <c r="AX28" s="193" t="str">
        <f>IF(ISBLANK(選手登録!M28),"",選手登録!M28)</f>
        <v/>
      </c>
      <c r="AY28" s="193" t="str">
        <f>IF(ISBLANK(選手登録!N28),"",選手登録!N28)</f>
        <v/>
      </c>
      <c r="AZ28" s="193" t="str">
        <f>IF(ISBLANK(選手登録!O28),"",選手登録!O28)</f>
        <v/>
      </c>
      <c r="BA28" s="193" t="str">
        <f>IF(ISBLANK(選手登録!F28),"",選手登録!F28)</f>
        <v/>
      </c>
      <c r="BB28" s="193" t="str">
        <f>IF(ISBLANK(選手登録!G28),"",選手登録!G28)</f>
        <v/>
      </c>
      <c r="BC28" s="193" t="str">
        <f>IF(ISBLANK(選手登録!H28),"",選手登録!H28)</f>
        <v/>
      </c>
      <c r="BD28" s="193" t="str">
        <f>IF(ISBLANK(選手登録!K28),"",DBCS(選手登録!K28))</f>
        <v/>
      </c>
      <c r="BE28" s="193" t="str">
        <f>IF(ISBLANK(選手登録!L28),"",DBCS(選手登録!L28))</f>
        <v/>
      </c>
      <c r="BF28" s="193" t="str">
        <f>IF(ISBLANK(選手登録!P28),"",選手登録!P28)</f>
        <v>男</v>
      </c>
      <c r="BG28" s="193" t="str">
        <f>IF(ISBLANK(選手登録!I28),"",選手登録!I28)</f>
        <v/>
      </c>
      <c r="BH28" s="193"/>
      <c r="BI28" s="194"/>
      <c r="BJ28" s="194"/>
      <c r="BK28" s="193"/>
    </row>
    <row r="29" spans="1:63" x14ac:dyDescent="0.15">
      <c r="A29" s="147"/>
      <c r="B29" s="195" t="str">
        <f>IF(ISBLANK(G29),"",COUNTA(G$17:G29))</f>
        <v/>
      </c>
      <c r="C29" s="140"/>
      <c r="D29" s="196">
        <v>13</v>
      </c>
      <c r="E29" s="210">
        <v>13</v>
      </c>
      <c r="F29" s="198" t="str">
        <f t="shared" si="2"/>
        <v/>
      </c>
      <c r="G29" s="199"/>
      <c r="H29" s="200"/>
      <c r="I29" s="201"/>
      <c r="J29" s="202" t="str">
        <f t="shared" si="6"/>
        <v/>
      </c>
      <c r="K29" s="203"/>
      <c r="L29" s="244"/>
      <c r="M29" s="211"/>
      <c r="N29" s="212"/>
      <c r="O29" s="213"/>
      <c r="P29" s="196" t="s">
        <v>246</v>
      </c>
      <c r="Q29" s="208"/>
      <c r="R29" s="71"/>
      <c r="S29" s="72">
        <f t="shared" si="0"/>
        <v>790</v>
      </c>
      <c r="T29" s="73" t="str">
        <f t="shared" si="1"/>
        <v>広大東雲中</v>
      </c>
      <c r="U29" s="54"/>
      <c r="V29" s="209">
        <f t="shared" si="3"/>
        <v>0</v>
      </c>
      <c r="W29" s="209" t="b">
        <f t="shared" si="4"/>
        <v>0</v>
      </c>
      <c r="X29" s="209" t="str">
        <f t="shared" si="5"/>
        <v xml:space="preserve"> </v>
      </c>
      <c r="Z29" s="74">
        <v>790</v>
      </c>
      <c r="AA29" s="74" t="s">
        <v>367</v>
      </c>
      <c r="AB29" s="74" t="s">
        <v>368</v>
      </c>
      <c r="AC29" s="74" t="s">
        <v>60</v>
      </c>
      <c r="AD29" s="74" t="s">
        <v>61</v>
      </c>
      <c r="AE29" s="75" t="s">
        <v>369</v>
      </c>
      <c r="AF29" s="75" t="s">
        <v>370</v>
      </c>
      <c r="AG29" s="75" t="s">
        <v>371</v>
      </c>
      <c r="AH29" s="75" t="s">
        <v>372</v>
      </c>
      <c r="AI29" s="33" t="s">
        <v>283</v>
      </c>
      <c r="AJ29" s="76" t="s">
        <v>16</v>
      </c>
      <c r="AK29" s="74" t="s">
        <v>373</v>
      </c>
      <c r="AM29" s="77">
        <v>2044</v>
      </c>
      <c r="AN29" s="101" t="s">
        <v>374</v>
      </c>
      <c r="AO29" s="57" t="s">
        <v>375</v>
      </c>
      <c r="AP29" s="58">
        <v>90</v>
      </c>
      <c r="AQ29" s="58">
        <v>71</v>
      </c>
      <c r="AR29" s="57">
        <v>92</v>
      </c>
      <c r="AS29" s="38" t="s">
        <v>376</v>
      </c>
      <c r="AV29" s="192" t="str">
        <f>IF(BB29="","",SUM(AW$17:AW29))</f>
        <v/>
      </c>
      <c r="AW29" s="192" t="str">
        <f t="shared" si="7"/>
        <v/>
      </c>
      <c r="AX29" s="193" t="str">
        <f>IF(ISBLANK(選手登録!M29),"",選手登録!M29)</f>
        <v/>
      </c>
      <c r="AY29" s="193" t="str">
        <f>IF(ISBLANK(選手登録!N29),"",選手登録!N29)</f>
        <v/>
      </c>
      <c r="AZ29" s="193" t="str">
        <f>IF(ISBLANK(選手登録!O29),"",選手登録!O29)</f>
        <v/>
      </c>
      <c r="BA29" s="193" t="str">
        <f>IF(ISBLANK(選手登録!F29),"",選手登録!F29)</f>
        <v/>
      </c>
      <c r="BB29" s="193" t="str">
        <f>IF(ISBLANK(選手登録!G29),"",選手登録!G29)</f>
        <v/>
      </c>
      <c r="BC29" s="193" t="str">
        <f>IF(ISBLANK(選手登録!H29),"",選手登録!H29)</f>
        <v/>
      </c>
      <c r="BD29" s="193" t="str">
        <f>IF(ISBLANK(選手登録!K29),"",DBCS(選手登録!K29))</f>
        <v/>
      </c>
      <c r="BE29" s="193" t="str">
        <f>IF(ISBLANK(選手登録!L29),"",DBCS(選手登録!L29))</f>
        <v/>
      </c>
      <c r="BF29" s="193" t="str">
        <f>IF(ISBLANK(選手登録!P29),"",選手登録!P29)</f>
        <v>男</v>
      </c>
      <c r="BG29" s="193" t="str">
        <f>IF(ISBLANK(選手登録!I29),"",選手登録!I29)</f>
        <v/>
      </c>
      <c r="BH29" s="193"/>
      <c r="BI29" s="194"/>
      <c r="BJ29" s="194"/>
      <c r="BK29" s="193"/>
    </row>
    <row r="30" spans="1:63" x14ac:dyDescent="0.15">
      <c r="A30" s="147"/>
      <c r="B30" s="195" t="str">
        <f>IF(ISBLANK(G30),"",COUNTA(G$17:G30))</f>
        <v/>
      </c>
      <c r="C30" s="140"/>
      <c r="D30" s="196">
        <v>14</v>
      </c>
      <c r="E30" s="210">
        <v>14</v>
      </c>
      <c r="F30" s="198" t="str">
        <f t="shared" si="2"/>
        <v/>
      </c>
      <c r="G30" s="199"/>
      <c r="H30" s="200"/>
      <c r="I30" s="201"/>
      <c r="J30" s="202" t="str">
        <f t="shared" si="6"/>
        <v/>
      </c>
      <c r="K30" s="203"/>
      <c r="L30" s="244"/>
      <c r="M30" s="211"/>
      <c r="N30" s="212"/>
      <c r="O30" s="213"/>
      <c r="P30" s="196" t="s">
        <v>246</v>
      </c>
      <c r="Q30" s="208"/>
      <c r="R30" s="71"/>
      <c r="S30" s="72">
        <f t="shared" si="0"/>
        <v>820</v>
      </c>
      <c r="T30" s="73" t="str">
        <f t="shared" si="1"/>
        <v>比治山女子中</v>
      </c>
      <c r="U30" s="54"/>
      <c r="V30" s="209">
        <f t="shared" si="3"/>
        <v>0</v>
      </c>
      <c r="W30" s="209" t="b">
        <f t="shared" si="4"/>
        <v>0</v>
      </c>
      <c r="X30" s="209" t="str">
        <f t="shared" si="5"/>
        <v xml:space="preserve"> </v>
      </c>
      <c r="Z30" s="74">
        <v>820</v>
      </c>
      <c r="AA30" s="74" t="s">
        <v>377</v>
      </c>
      <c r="AB30" s="74" t="s">
        <v>378</v>
      </c>
      <c r="AC30" s="74" t="s">
        <v>60</v>
      </c>
      <c r="AD30" s="74" t="s">
        <v>61</v>
      </c>
      <c r="AE30" s="75" t="s">
        <v>379</v>
      </c>
      <c r="AF30" s="75" t="s">
        <v>380</v>
      </c>
      <c r="AG30" s="75" t="s">
        <v>381</v>
      </c>
      <c r="AH30" s="75" t="s">
        <v>382</v>
      </c>
      <c r="AI30" s="33" t="s">
        <v>283</v>
      </c>
      <c r="AJ30" s="76" t="s">
        <v>20</v>
      </c>
      <c r="AK30" s="74" t="s">
        <v>383</v>
      </c>
      <c r="AM30" s="89">
        <v>2045</v>
      </c>
      <c r="AN30" s="101" t="s">
        <v>384</v>
      </c>
      <c r="AO30" s="57" t="s">
        <v>385</v>
      </c>
      <c r="AP30" s="58">
        <v>91</v>
      </c>
      <c r="AQ30" s="58">
        <v>72</v>
      </c>
      <c r="AR30" s="58">
        <v>93</v>
      </c>
      <c r="AS30" s="38" t="s">
        <v>386</v>
      </c>
      <c r="AV30" s="192" t="str">
        <f>IF(BB30="","",SUM(AW$17:AW30))</f>
        <v/>
      </c>
      <c r="AW30" s="192" t="str">
        <f t="shared" si="7"/>
        <v/>
      </c>
      <c r="AX30" s="193" t="str">
        <f>IF(ISBLANK(選手登録!M30),"",選手登録!M30)</f>
        <v/>
      </c>
      <c r="AY30" s="193" t="str">
        <f>IF(ISBLANK(選手登録!N30),"",選手登録!N30)</f>
        <v/>
      </c>
      <c r="AZ30" s="193" t="str">
        <f>IF(ISBLANK(選手登録!O30),"",選手登録!O30)</f>
        <v/>
      </c>
      <c r="BA30" s="193" t="str">
        <f>IF(ISBLANK(選手登録!F30),"",選手登録!F30)</f>
        <v/>
      </c>
      <c r="BB30" s="193" t="str">
        <f>IF(ISBLANK(選手登録!G30),"",選手登録!G30)</f>
        <v/>
      </c>
      <c r="BC30" s="193" t="str">
        <f>IF(ISBLANK(選手登録!H30),"",選手登録!H30)</f>
        <v/>
      </c>
      <c r="BD30" s="193" t="str">
        <f>IF(ISBLANK(選手登録!K30),"",DBCS(選手登録!K30))</f>
        <v/>
      </c>
      <c r="BE30" s="193" t="str">
        <f>IF(ISBLANK(選手登録!L30),"",DBCS(選手登録!L30))</f>
        <v/>
      </c>
      <c r="BF30" s="193" t="str">
        <f>IF(ISBLANK(選手登録!P30),"",選手登録!P30)</f>
        <v>男</v>
      </c>
      <c r="BG30" s="193" t="str">
        <f>IF(ISBLANK(選手登録!I30),"",選手登録!I30)</f>
        <v/>
      </c>
      <c r="BH30" s="193"/>
      <c r="BI30" s="194"/>
      <c r="BJ30" s="194"/>
      <c r="BK30" s="193"/>
    </row>
    <row r="31" spans="1:63" ht="14.25" thickBot="1" x14ac:dyDescent="0.2">
      <c r="A31" s="147"/>
      <c r="B31" s="195" t="str">
        <f>IF(ISBLANK(G31),"",COUNTA(G$17:G31))</f>
        <v/>
      </c>
      <c r="C31" s="140"/>
      <c r="D31" s="196">
        <v>15</v>
      </c>
      <c r="E31" s="245">
        <v>15</v>
      </c>
      <c r="F31" s="109" t="str">
        <f t="shared" si="2"/>
        <v/>
      </c>
      <c r="G31" s="246"/>
      <c r="H31" s="247"/>
      <c r="I31" s="248"/>
      <c r="J31" s="249" t="str">
        <f t="shared" si="6"/>
        <v/>
      </c>
      <c r="K31" s="250"/>
      <c r="L31" s="251"/>
      <c r="M31" s="241"/>
      <c r="N31" s="242"/>
      <c r="O31" s="243"/>
      <c r="P31" s="196" t="s">
        <v>246</v>
      </c>
      <c r="Q31" s="208"/>
      <c r="R31" s="71"/>
      <c r="S31" s="72">
        <f t="shared" si="0"/>
        <v>850</v>
      </c>
      <c r="T31" s="73" t="str">
        <f t="shared" si="1"/>
        <v>中広中</v>
      </c>
      <c r="U31" s="54"/>
      <c r="V31" s="209">
        <f t="shared" si="3"/>
        <v>0</v>
      </c>
      <c r="W31" s="209" t="b">
        <f t="shared" si="4"/>
        <v>0</v>
      </c>
      <c r="X31" s="209" t="str">
        <f t="shared" si="5"/>
        <v xml:space="preserve"> </v>
      </c>
      <c r="Z31" s="74">
        <v>850</v>
      </c>
      <c r="AA31" s="74" t="s">
        <v>387</v>
      </c>
      <c r="AB31" s="74" t="s">
        <v>388</v>
      </c>
      <c r="AC31" s="74" t="s">
        <v>389</v>
      </c>
      <c r="AD31" s="74" t="s">
        <v>61</v>
      </c>
      <c r="AE31" s="75" t="s">
        <v>390</v>
      </c>
      <c r="AF31" s="75" t="s">
        <v>391</v>
      </c>
      <c r="AG31" s="75" t="s">
        <v>392</v>
      </c>
      <c r="AH31" s="75" t="s">
        <v>393</v>
      </c>
      <c r="AI31" s="33" t="s">
        <v>394</v>
      </c>
      <c r="AJ31" s="76" t="s">
        <v>395</v>
      </c>
      <c r="AK31" s="74" t="s">
        <v>396</v>
      </c>
      <c r="AM31" s="77">
        <v>2046</v>
      </c>
      <c r="AN31" s="101" t="s">
        <v>397</v>
      </c>
      <c r="AO31" s="57" t="s">
        <v>398</v>
      </c>
      <c r="AP31" s="58">
        <v>92</v>
      </c>
      <c r="AQ31" s="58">
        <v>73</v>
      </c>
      <c r="AR31" s="57">
        <v>94</v>
      </c>
      <c r="AS31" s="38" t="s">
        <v>399</v>
      </c>
      <c r="AV31" s="192" t="str">
        <f>IF(BB31="","",SUM(AW$17:AW31))</f>
        <v/>
      </c>
      <c r="AW31" s="192" t="str">
        <f t="shared" si="7"/>
        <v/>
      </c>
      <c r="AX31" s="193" t="str">
        <f>IF(ISBLANK(選手登録!M31),"",選手登録!M31)</f>
        <v/>
      </c>
      <c r="AY31" s="193" t="str">
        <f>IF(ISBLANK(選手登録!N31),"",選手登録!N31)</f>
        <v/>
      </c>
      <c r="AZ31" s="193" t="str">
        <f>IF(ISBLANK(選手登録!O31),"",選手登録!O31)</f>
        <v/>
      </c>
      <c r="BA31" s="193" t="str">
        <f>IF(ISBLANK(選手登録!F31),"",選手登録!F31)</f>
        <v/>
      </c>
      <c r="BB31" s="193" t="str">
        <f>IF(ISBLANK(選手登録!G31),"",選手登録!G31)</f>
        <v/>
      </c>
      <c r="BC31" s="193" t="str">
        <f>IF(ISBLANK(選手登録!H31),"",選手登録!H31)</f>
        <v/>
      </c>
      <c r="BD31" s="193" t="str">
        <f>IF(ISBLANK(選手登録!K31),"",DBCS(選手登録!K31))</f>
        <v/>
      </c>
      <c r="BE31" s="193" t="str">
        <f>IF(ISBLANK(選手登録!L31),"",DBCS(選手登録!L31))</f>
        <v/>
      </c>
      <c r="BF31" s="193" t="str">
        <f>IF(ISBLANK(選手登録!P31),"",選手登録!P31)</f>
        <v>男</v>
      </c>
      <c r="BG31" s="193" t="str">
        <f>IF(ISBLANK(選手登録!I31),"",選手登録!I31)</f>
        <v/>
      </c>
      <c r="BH31" s="193"/>
      <c r="BI31" s="194"/>
      <c r="BJ31" s="194"/>
      <c r="BK31" s="193"/>
    </row>
    <row r="32" spans="1:63" x14ac:dyDescent="0.15">
      <c r="A32" s="147"/>
      <c r="B32" s="195" t="str">
        <f>IF(ISBLANK(G32),"",COUNTA(G$17:G32))</f>
        <v/>
      </c>
      <c r="C32" s="140"/>
      <c r="D32" s="196">
        <v>16</v>
      </c>
      <c r="E32" s="197">
        <v>16</v>
      </c>
      <c r="F32" s="252" t="str">
        <f t="shared" si="2"/>
        <v/>
      </c>
      <c r="G32" s="199"/>
      <c r="H32" s="200"/>
      <c r="I32" s="201"/>
      <c r="J32" s="202" t="str">
        <f t="shared" si="6"/>
        <v/>
      </c>
      <c r="K32" s="203"/>
      <c r="L32" s="244"/>
      <c r="M32" s="232"/>
      <c r="N32" s="233"/>
      <c r="O32" s="234"/>
      <c r="P32" s="196" t="s">
        <v>246</v>
      </c>
      <c r="Q32" s="208"/>
      <c r="R32" s="71"/>
      <c r="S32" s="72">
        <f t="shared" si="0"/>
        <v>880</v>
      </c>
      <c r="T32" s="73" t="str">
        <f t="shared" si="1"/>
        <v>観音中</v>
      </c>
      <c r="U32" s="54"/>
      <c r="V32" s="209">
        <f t="shared" si="3"/>
        <v>0</v>
      </c>
      <c r="W32" s="209" t="b">
        <f t="shared" si="4"/>
        <v>0</v>
      </c>
      <c r="X32" s="209" t="str">
        <f t="shared" si="5"/>
        <v xml:space="preserve"> </v>
      </c>
      <c r="Z32" s="74">
        <v>880</v>
      </c>
      <c r="AA32" s="74" t="s">
        <v>400</v>
      </c>
      <c r="AB32" s="74" t="s">
        <v>401</v>
      </c>
      <c r="AC32" s="74" t="s">
        <v>389</v>
      </c>
      <c r="AD32" s="74" t="s">
        <v>61</v>
      </c>
      <c r="AE32" s="75" t="s">
        <v>402</v>
      </c>
      <c r="AF32" s="75" t="s">
        <v>403</v>
      </c>
      <c r="AG32" s="75" t="s">
        <v>404</v>
      </c>
      <c r="AH32" s="75" t="s">
        <v>405</v>
      </c>
      <c r="AI32" s="33" t="s">
        <v>394</v>
      </c>
      <c r="AJ32" s="76" t="s">
        <v>80</v>
      </c>
      <c r="AK32" s="74" t="s">
        <v>406</v>
      </c>
      <c r="AM32" s="89">
        <v>2047</v>
      </c>
      <c r="AN32" s="101" t="s">
        <v>407</v>
      </c>
      <c r="AO32" s="57" t="s">
        <v>408</v>
      </c>
      <c r="AP32" s="58">
        <v>93</v>
      </c>
      <c r="AQ32" s="58">
        <v>74</v>
      </c>
      <c r="AR32" s="58">
        <v>95</v>
      </c>
      <c r="AS32" s="38" t="s">
        <v>409</v>
      </c>
      <c r="AV32" s="192" t="str">
        <f>IF(BB32="","",SUM(AW$17:AW32))</f>
        <v/>
      </c>
      <c r="AW32" s="192" t="str">
        <f t="shared" si="7"/>
        <v/>
      </c>
      <c r="AX32" s="193" t="str">
        <f>IF(ISBLANK(選手登録!M32),"",選手登録!M32)</f>
        <v/>
      </c>
      <c r="AY32" s="193" t="str">
        <f>IF(ISBLANK(選手登録!N32),"",選手登録!N32)</f>
        <v/>
      </c>
      <c r="AZ32" s="193" t="str">
        <f>IF(ISBLANK(選手登録!O32),"",選手登録!O32)</f>
        <v/>
      </c>
      <c r="BA32" s="193" t="str">
        <f>IF(ISBLANK(選手登録!F32),"",選手登録!F32)</f>
        <v/>
      </c>
      <c r="BB32" s="193" t="str">
        <f>IF(ISBLANK(選手登録!G32),"",選手登録!G32)</f>
        <v/>
      </c>
      <c r="BC32" s="193" t="str">
        <f>IF(ISBLANK(選手登録!H32),"",選手登録!H32)</f>
        <v/>
      </c>
      <c r="BD32" s="193" t="str">
        <f>IF(ISBLANK(選手登録!K32),"",DBCS(選手登録!K32))</f>
        <v/>
      </c>
      <c r="BE32" s="193" t="str">
        <f>IF(ISBLANK(選手登録!L32),"",DBCS(選手登録!L32))</f>
        <v/>
      </c>
      <c r="BF32" s="193" t="str">
        <f>IF(ISBLANK(選手登録!P32),"",選手登録!P32)</f>
        <v>男</v>
      </c>
      <c r="BG32" s="193" t="str">
        <f>IF(ISBLANK(選手登録!I32),"",選手登録!I32)</f>
        <v/>
      </c>
      <c r="BH32" s="193"/>
      <c r="BI32" s="194"/>
      <c r="BJ32" s="194"/>
      <c r="BK32" s="193"/>
    </row>
    <row r="33" spans="1:63" x14ac:dyDescent="0.15">
      <c r="A33" s="147"/>
      <c r="B33" s="195" t="str">
        <f>IF(ISBLANK(G33),"",COUNTA(G$17:G33))</f>
        <v/>
      </c>
      <c r="C33" s="140"/>
      <c r="D33" s="196">
        <v>17</v>
      </c>
      <c r="E33" s="210">
        <v>17</v>
      </c>
      <c r="F33" s="253" t="str">
        <f t="shared" si="2"/>
        <v/>
      </c>
      <c r="G33" s="199"/>
      <c r="H33" s="200"/>
      <c r="I33" s="201"/>
      <c r="J33" s="202" t="str">
        <f t="shared" si="6"/>
        <v/>
      </c>
      <c r="K33" s="203"/>
      <c r="L33" s="244"/>
      <c r="M33" s="211"/>
      <c r="N33" s="212"/>
      <c r="O33" s="213"/>
      <c r="P33" s="196" t="s">
        <v>246</v>
      </c>
      <c r="Q33" s="208"/>
      <c r="R33" s="71"/>
      <c r="S33" s="72">
        <f t="shared" si="0"/>
        <v>910</v>
      </c>
      <c r="T33" s="73" t="str">
        <f t="shared" si="1"/>
        <v>己斐中</v>
      </c>
      <c r="U33" s="54"/>
      <c r="V33" s="209">
        <f t="shared" si="3"/>
        <v>0</v>
      </c>
      <c r="W33" s="209" t="b">
        <f t="shared" si="4"/>
        <v>0</v>
      </c>
      <c r="X33" s="209" t="str">
        <f t="shared" si="5"/>
        <v xml:space="preserve"> </v>
      </c>
      <c r="Z33" s="74">
        <v>910</v>
      </c>
      <c r="AA33" s="74" t="s">
        <v>410</v>
      </c>
      <c r="AB33" s="74" t="s">
        <v>411</v>
      </c>
      <c r="AC33" s="74" t="s">
        <v>389</v>
      </c>
      <c r="AD33" s="74" t="s">
        <v>61</v>
      </c>
      <c r="AE33" s="75" t="s">
        <v>402</v>
      </c>
      <c r="AF33" s="75" t="s">
        <v>412</v>
      </c>
      <c r="AG33" s="75" t="s">
        <v>413</v>
      </c>
      <c r="AH33" s="75" t="s">
        <v>414</v>
      </c>
      <c r="AI33" s="33" t="s">
        <v>394</v>
      </c>
      <c r="AJ33" s="76" t="s">
        <v>9</v>
      </c>
      <c r="AK33" s="74" t="s">
        <v>415</v>
      </c>
      <c r="AM33" s="77">
        <v>2048</v>
      </c>
      <c r="AN33" s="101" t="s">
        <v>416</v>
      </c>
      <c r="AO33" s="57" t="s">
        <v>417</v>
      </c>
      <c r="AP33" s="58">
        <v>94</v>
      </c>
      <c r="AQ33" s="58">
        <v>75</v>
      </c>
      <c r="AR33" s="57">
        <v>96</v>
      </c>
      <c r="AS33" s="38" t="s">
        <v>418</v>
      </c>
      <c r="AV33" s="192" t="str">
        <f>IF(BB33="","",SUM(AW$17:AW33))</f>
        <v/>
      </c>
      <c r="AW33" s="192" t="str">
        <f t="shared" si="7"/>
        <v/>
      </c>
      <c r="AX33" s="193" t="str">
        <f>IF(ISBLANK(選手登録!M33),"",選手登録!M33)</f>
        <v/>
      </c>
      <c r="AY33" s="193" t="str">
        <f>IF(ISBLANK(選手登録!N33),"",選手登録!N33)</f>
        <v/>
      </c>
      <c r="AZ33" s="193" t="str">
        <f>IF(ISBLANK(選手登録!O33),"",選手登録!O33)</f>
        <v/>
      </c>
      <c r="BA33" s="193" t="str">
        <f>IF(ISBLANK(選手登録!F33),"",選手登録!F33)</f>
        <v/>
      </c>
      <c r="BB33" s="193" t="str">
        <f>IF(ISBLANK(選手登録!G33),"",選手登録!G33)</f>
        <v/>
      </c>
      <c r="BC33" s="193" t="str">
        <f>IF(ISBLANK(選手登録!H33),"",選手登録!H33)</f>
        <v/>
      </c>
      <c r="BD33" s="193" t="str">
        <f>IF(ISBLANK(選手登録!K33),"",DBCS(選手登録!K33))</f>
        <v/>
      </c>
      <c r="BE33" s="193" t="str">
        <f>IF(ISBLANK(選手登録!L33),"",DBCS(選手登録!L33))</f>
        <v/>
      </c>
      <c r="BF33" s="193" t="str">
        <f>IF(ISBLANK(選手登録!P33),"",選手登録!P33)</f>
        <v>男</v>
      </c>
      <c r="BG33" s="193" t="str">
        <f>IF(ISBLANK(選手登録!I33),"",選手登録!I33)</f>
        <v/>
      </c>
      <c r="BH33" s="193"/>
      <c r="BI33" s="194"/>
      <c r="BJ33" s="194"/>
      <c r="BK33" s="193"/>
    </row>
    <row r="34" spans="1:63" x14ac:dyDescent="0.15">
      <c r="A34" s="147"/>
      <c r="B34" s="195" t="str">
        <f>IF(ISBLANK(G34),"",COUNTA(G$17:G34))</f>
        <v/>
      </c>
      <c r="C34" s="140"/>
      <c r="D34" s="196">
        <v>18</v>
      </c>
      <c r="E34" s="210">
        <v>18</v>
      </c>
      <c r="F34" s="253" t="str">
        <f t="shared" si="2"/>
        <v/>
      </c>
      <c r="G34" s="199"/>
      <c r="H34" s="200"/>
      <c r="I34" s="201"/>
      <c r="J34" s="202" t="str">
        <f t="shared" si="6"/>
        <v/>
      </c>
      <c r="K34" s="203"/>
      <c r="L34" s="244"/>
      <c r="M34" s="211"/>
      <c r="N34" s="212"/>
      <c r="O34" s="213"/>
      <c r="P34" s="196" t="s">
        <v>246</v>
      </c>
      <c r="Q34" s="208"/>
      <c r="R34" s="71"/>
      <c r="S34" s="72">
        <f t="shared" si="0"/>
        <v>940</v>
      </c>
      <c r="T34" s="73" t="str">
        <f t="shared" si="1"/>
        <v>庚午中</v>
      </c>
      <c r="U34" s="54"/>
      <c r="V34" s="209">
        <f t="shared" si="3"/>
        <v>0</v>
      </c>
      <c r="W34" s="209" t="b">
        <f t="shared" si="4"/>
        <v>0</v>
      </c>
      <c r="X34" s="209" t="str">
        <f t="shared" si="5"/>
        <v xml:space="preserve"> </v>
      </c>
      <c r="Z34" s="74">
        <v>940</v>
      </c>
      <c r="AA34" s="74" t="s">
        <v>419</v>
      </c>
      <c r="AB34" s="74" t="s">
        <v>420</v>
      </c>
      <c r="AC34" s="74" t="s">
        <v>389</v>
      </c>
      <c r="AD34" s="74" t="s">
        <v>61</v>
      </c>
      <c r="AE34" s="75" t="s">
        <v>421</v>
      </c>
      <c r="AF34" s="75" t="s">
        <v>422</v>
      </c>
      <c r="AG34" s="75" t="s">
        <v>423</v>
      </c>
      <c r="AH34" s="75" t="s">
        <v>424</v>
      </c>
      <c r="AI34" s="33" t="s">
        <v>394</v>
      </c>
      <c r="AJ34" s="76" t="s">
        <v>10</v>
      </c>
      <c r="AK34" s="74" t="s">
        <v>425</v>
      </c>
      <c r="AM34" s="89">
        <v>2049</v>
      </c>
      <c r="AN34" s="101"/>
      <c r="AO34" s="57" t="s">
        <v>426</v>
      </c>
      <c r="AP34" s="58">
        <v>95</v>
      </c>
      <c r="AQ34" s="58">
        <v>76</v>
      </c>
      <c r="AR34" s="58">
        <v>97</v>
      </c>
      <c r="AV34" s="192" t="str">
        <f>IF(BB34="","",SUM(AW$17:AW34))</f>
        <v/>
      </c>
      <c r="AW34" s="192" t="str">
        <f t="shared" si="7"/>
        <v/>
      </c>
      <c r="AX34" s="193" t="str">
        <f>IF(ISBLANK(選手登録!M34),"",選手登録!M34)</f>
        <v/>
      </c>
      <c r="AY34" s="193" t="str">
        <f>IF(ISBLANK(選手登録!N34),"",選手登録!N34)</f>
        <v/>
      </c>
      <c r="AZ34" s="193" t="str">
        <f>IF(ISBLANK(選手登録!O34),"",選手登録!O34)</f>
        <v/>
      </c>
      <c r="BA34" s="193" t="str">
        <f>IF(ISBLANK(選手登録!F34),"",選手登録!F34)</f>
        <v/>
      </c>
      <c r="BB34" s="193" t="str">
        <f>IF(ISBLANK(選手登録!G34),"",選手登録!G34)</f>
        <v/>
      </c>
      <c r="BC34" s="193" t="str">
        <f>IF(ISBLANK(選手登録!H34),"",選手登録!H34)</f>
        <v/>
      </c>
      <c r="BD34" s="193" t="str">
        <f>IF(ISBLANK(選手登録!K34),"",DBCS(選手登録!K34))</f>
        <v/>
      </c>
      <c r="BE34" s="193" t="str">
        <f>IF(ISBLANK(選手登録!L34),"",DBCS(選手登録!L34))</f>
        <v/>
      </c>
      <c r="BF34" s="193" t="str">
        <f>IF(ISBLANK(選手登録!P34),"",選手登録!P34)</f>
        <v>男</v>
      </c>
      <c r="BG34" s="193" t="str">
        <f>IF(ISBLANK(選手登録!I34),"",選手登録!I34)</f>
        <v/>
      </c>
      <c r="BH34" s="193"/>
      <c r="BI34" s="194"/>
      <c r="BJ34" s="194"/>
      <c r="BK34" s="193"/>
    </row>
    <row r="35" spans="1:63" x14ac:dyDescent="0.15">
      <c r="A35" s="147"/>
      <c r="B35" s="195" t="str">
        <f>IF(ISBLANK(G35),"",COUNTA(G$17:G35))</f>
        <v/>
      </c>
      <c r="C35" s="140"/>
      <c r="D35" s="196">
        <v>19</v>
      </c>
      <c r="E35" s="210">
        <v>19</v>
      </c>
      <c r="F35" s="253" t="str">
        <f t="shared" si="2"/>
        <v/>
      </c>
      <c r="G35" s="199"/>
      <c r="H35" s="200"/>
      <c r="I35" s="201"/>
      <c r="J35" s="202" t="str">
        <f t="shared" si="6"/>
        <v/>
      </c>
      <c r="K35" s="203"/>
      <c r="L35" s="244"/>
      <c r="M35" s="211"/>
      <c r="N35" s="212"/>
      <c r="O35" s="213"/>
      <c r="P35" s="196" t="s">
        <v>246</v>
      </c>
      <c r="Q35" s="208"/>
      <c r="R35" s="71"/>
      <c r="S35" s="72">
        <f t="shared" si="0"/>
        <v>970</v>
      </c>
      <c r="T35" s="73" t="str">
        <f t="shared" si="1"/>
        <v>井口中</v>
      </c>
      <c r="U35" s="54"/>
      <c r="V35" s="209">
        <f t="shared" si="3"/>
        <v>0</v>
      </c>
      <c r="W35" s="209" t="b">
        <f t="shared" si="4"/>
        <v>0</v>
      </c>
      <c r="X35" s="209" t="str">
        <f t="shared" si="5"/>
        <v xml:space="preserve"> </v>
      </c>
      <c r="Z35" s="74">
        <v>970</v>
      </c>
      <c r="AA35" s="74" t="s">
        <v>427</v>
      </c>
      <c r="AB35" s="74" t="s">
        <v>428</v>
      </c>
      <c r="AC35" s="74" t="s">
        <v>389</v>
      </c>
      <c r="AD35" s="74" t="s">
        <v>61</v>
      </c>
      <c r="AE35" s="75" t="s">
        <v>429</v>
      </c>
      <c r="AF35" s="75" t="s">
        <v>430</v>
      </c>
      <c r="AG35" s="75" t="s">
        <v>431</v>
      </c>
      <c r="AH35" s="75" t="s">
        <v>432</v>
      </c>
      <c r="AI35" s="33" t="s">
        <v>394</v>
      </c>
      <c r="AJ35" s="76" t="s">
        <v>11</v>
      </c>
      <c r="AK35" s="74" t="s">
        <v>433</v>
      </c>
      <c r="AM35" s="77">
        <v>2050</v>
      </c>
      <c r="AN35" s="101"/>
      <c r="AO35" s="57" t="s">
        <v>426</v>
      </c>
      <c r="AP35" s="58">
        <v>96</v>
      </c>
      <c r="AQ35" s="58">
        <v>77</v>
      </c>
      <c r="AR35" s="57">
        <v>98</v>
      </c>
      <c r="AV35" s="192" t="str">
        <f>IF(BB35="","",SUM(AW$17:AW35))</f>
        <v/>
      </c>
      <c r="AW35" s="192" t="str">
        <f t="shared" si="7"/>
        <v/>
      </c>
      <c r="AX35" s="193" t="str">
        <f>IF(ISBLANK(選手登録!M35),"",選手登録!M35)</f>
        <v/>
      </c>
      <c r="AY35" s="193" t="str">
        <f>IF(ISBLANK(選手登録!N35),"",選手登録!N35)</f>
        <v/>
      </c>
      <c r="AZ35" s="193" t="str">
        <f>IF(ISBLANK(選手登録!O35),"",選手登録!O35)</f>
        <v/>
      </c>
      <c r="BA35" s="193" t="str">
        <f>IF(ISBLANK(選手登録!F35),"",選手登録!F35)</f>
        <v/>
      </c>
      <c r="BB35" s="193" t="str">
        <f>IF(ISBLANK(選手登録!G35),"",選手登録!G35)</f>
        <v/>
      </c>
      <c r="BC35" s="193" t="str">
        <f>IF(ISBLANK(選手登録!H35),"",選手登録!H35)</f>
        <v/>
      </c>
      <c r="BD35" s="193" t="str">
        <f>IF(ISBLANK(選手登録!K35),"",DBCS(選手登録!K35))</f>
        <v/>
      </c>
      <c r="BE35" s="193" t="str">
        <f>IF(ISBLANK(選手登録!L35),"",DBCS(選手登録!L35))</f>
        <v/>
      </c>
      <c r="BF35" s="193" t="str">
        <f>IF(ISBLANK(選手登録!P35),"",選手登録!P35)</f>
        <v>男</v>
      </c>
      <c r="BG35" s="193" t="str">
        <f>IF(ISBLANK(選手登録!I35),"",選手登録!I35)</f>
        <v/>
      </c>
      <c r="BH35" s="193"/>
      <c r="BI35" s="194"/>
      <c r="BJ35" s="194"/>
      <c r="BK35" s="193"/>
    </row>
    <row r="36" spans="1:63" ht="14.25" thickBot="1" x14ac:dyDescent="0.2">
      <c r="A36" s="147"/>
      <c r="B36" s="195" t="str">
        <f>IF(ISBLANK(G36),"",COUNTA(G$17:G36))</f>
        <v/>
      </c>
      <c r="C36" s="140"/>
      <c r="D36" s="196">
        <v>20</v>
      </c>
      <c r="E36" s="214">
        <v>20</v>
      </c>
      <c r="F36" s="254" t="str">
        <f t="shared" si="2"/>
        <v/>
      </c>
      <c r="G36" s="216"/>
      <c r="H36" s="217"/>
      <c r="I36" s="218"/>
      <c r="J36" s="219" t="str">
        <f t="shared" si="6"/>
        <v/>
      </c>
      <c r="K36" s="220"/>
      <c r="L36" s="255"/>
      <c r="M36" s="241"/>
      <c r="N36" s="242"/>
      <c r="O36" s="243"/>
      <c r="P36" s="196" t="s">
        <v>246</v>
      </c>
      <c r="Q36" s="208"/>
      <c r="R36" s="71"/>
      <c r="S36" s="72">
        <f t="shared" si="0"/>
        <v>1000</v>
      </c>
      <c r="T36" s="73" t="str">
        <f t="shared" si="1"/>
        <v>古田中</v>
      </c>
      <c r="U36" s="54"/>
      <c r="V36" s="209">
        <f t="shared" si="3"/>
        <v>0</v>
      </c>
      <c r="W36" s="209" t="b">
        <f t="shared" si="4"/>
        <v>0</v>
      </c>
      <c r="X36" s="209" t="str">
        <f t="shared" si="5"/>
        <v xml:space="preserve"> </v>
      </c>
      <c r="Z36" s="74">
        <v>1000</v>
      </c>
      <c r="AA36" s="74" t="s">
        <v>434</v>
      </c>
      <c r="AB36" s="74" t="s">
        <v>435</v>
      </c>
      <c r="AC36" s="74" t="s">
        <v>389</v>
      </c>
      <c r="AD36" s="74" t="s">
        <v>61</v>
      </c>
      <c r="AE36" s="75" t="s">
        <v>436</v>
      </c>
      <c r="AF36" s="75" t="s">
        <v>437</v>
      </c>
      <c r="AG36" s="75" t="s">
        <v>438</v>
      </c>
      <c r="AH36" s="75" t="s">
        <v>439</v>
      </c>
      <c r="AI36" s="33" t="s">
        <v>394</v>
      </c>
      <c r="AJ36" s="76" t="s">
        <v>12</v>
      </c>
      <c r="AK36" s="74" t="s">
        <v>440</v>
      </c>
      <c r="AM36" s="89">
        <v>2051</v>
      </c>
      <c r="AN36" s="101"/>
      <c r="AO36" s="57" t="s">
        <v>426</v>
      </c>
      <c r="AP36" s="58">
        <v>97</v>
      </c>
      <c r="AQ36" s="58">
        <v>78</v>
      </c>
      <c r="AR36" s="58">
        <v>99</v>
      </c>
      <c r="AV36" s="192" t="str">
        <f>IF(BB36="","",SUM(AW$17:AW36))</f>
        <v/>
      </c>
      <c r="AW36" s="192" t="str">
        <f t="shared" si="7"/>
        <v/>
      </c>
      <c r="AX36" s="193" t="str">
        <f>IF(ISBLANK(選手登録!M36),"",選手登録!M36)</f>
        <v/>
      </c>
      <c r="AY36" s="193" t="str">
        <f>IF(ISBLANK(選手登録!N36),"",選手登録!N36)</f>
        <v/>
      </c>
      <c r="AZ36" s="193" t="str">
        <f>IF(ISBLANK(選手登録!O36),"",選手登録!O36)</f>
        <v/>
      </c>
      <c r="BA36" s="193" t="str">
        <f>IF(ISBLANK(選手登録!F36),"",選手登録!F36)</f>
        <v/>
      </c>
      <c r="BB36" s="193" t="str">
        <f>IF(ISBLANK(選手登録!G36),"",選手登録!G36)</f>
        <v/>
      </c>
      <c r="BC36" s="193" t="str">
        <f>IF(ISBLANK(選手登録!H36),"",選手登録!H36)</f>
        <v/>
      </c>
      <c r="BD36" s="193" t="str">
        <f>IF(ISBLANK(選手登録!K36),"",DBCS(選手登録!K36))</f>
        <v/>
      </c>
      <c r="BE36" s="193" t="str">
        <f>IF(ISBLANK(選手登録!L36),"",DBCS(選手登録!L36))</f>
        <v/>
      </c>
      <c r="BF36" s="193" t="str">
        <f>IF(ISBLANK(選手登録!P36),"",選手登録!P36)</f>
        <v>男</v>
      </c>
      <c r="BG36" s="193" t="str">
        <f>IF(ISBLANK(選手登録!I36),"",選手登録!I36)</f>
        <v/>
      </c>
      <c r="BH36" s="193"/>
      <c r="BI36" s="194"/>
      <c r="BJ36" s="194"/>
      <c r="BK36" s="193"/>
    </row>
    <row r="37" spans="1:63" x14ac:dyDescent="0.15">
      <c r="A37" s="147"/>
      <c r="B37" s="195" t="str">
        <f>IF(ISBLANK(G37),"",COUNTA(G$17:G37))</f>
        <v/>
      </c>
      <c r="C37" s="140"/>
      <c r="D37" s="196">
        <v>21</v>
      </c>
      <c r="E37" s="225">
        <v>21</v>
      </c>
      <c r="F37" s="198" t="str">
        <f t="shared" si="2"/>
        <v/>
      </c>
      <c r="G37" s="226"/>
      <c r="H37" s="227"/>
      <c r="I37" s="228"/>
      <c r="J37" s="229" t="str">
        <f t="shared" si="6"/>
        <v/>
      </c>
      <c r="K37" s="230"/>
      <c r="L37" s="256"/>
      <c r="M37" s="232"/>
      <c r="N37" s="233"/>
      <c r="O37" s="234"/>
      <c r="P37" s="196" t="s">
        <v>246</v>
      </c>
      <c r="Q37" s="208"/>
      <c r="R37" s="71"/>
      <c r="S37" s="72">
        <f t="shared" si="0"/>
        <v>1030</v>
      </c>
      <c r="T37" s="73" t="str">
        <f t="shared" si="1"/>
        <v>己斐上中</v>
      </c>
      <c r="U37" s="54"/>
      <c r="V37" s="209">
        <f t="shared" si="3"/>
        <v>0</v>
      </c>
      <c r="W37" s="209" t="b">
        <f t="shared" si="4"/>
        <v>0</v>
      </c>
      <c r="X37" s="209" t="str">
        <f t="shared" si="5"/>
        <v xml:space="preserve"> </v>
      </c>
      <c r="Z37" s="74">
        <v>1030</v>
      </c>
      <c r="AA37" s="74" t="s">
        <v>441</v>
      </c>
      <c r="AB37" s="74" t="s">
        <v>442</v>
      </c>
      <c r="AC37" s="74" t="s">
        <v>389</v>
      </c>
      <c r="AD37" s="74" t="s">
        <v>61</v>
      </c>
      <c r="AE37" s="75" t="s">
        <v>402</v>
      </c>
      <c r="AF37" s="75" t="s">
        <v>443</v>
      </c>
      <c r="AG37" s="75" t="s">
        <v>444</v>
      </c>
      <c r="AH37" s="75" t="s">
        <v>445</v>
      </c>
      <c r="AI37" s="33" t="s">
        <v>394</v>
      </c>
      <c r="AJ37" s="76" t="s">
        <v>13</v>
      </c>
      <c r="AK37" s="74" t="s">
        <v>446</v>
      </c>
      <c r="AM37" s="77">
        <v>2052</v>
      </c>
      <c r="AN37" s="101"/>
      <c r="AO37" s="57" t="s">
        <v>426</v>
      </c>
      <c r="AP37" s="58">
        <v>98</v>
      </c>
      <c r="AQ37" s="58">
        <v>79</v>
      </c>
      <c r="AR37" s="57">
        <v>100</v>
      </c>
      <c r="AV37" s="192" t="str">
        <f>IF(BB37="","",SUM(AW$17:AW37))</f>
        <v/>
      </c>
      <c r="AW37" s="192" t="str">
        <f t="shared" si="7"/>
        <v/>
      </c>
      <c r="AX37" s="193" t="str">
        <f>IF(ISBLANK(選手登録!M37),"",選手登録!M37)</f>
        <v/>
      </c>
      <c r="AY37" s="193" t="str">
        <f>IF(ISBLANK(選手登録!N37),"",選手登録!N37)</f>
        <v/>
      </c>
      <c r="AZ37" s="193" t="str">
        <f>IF(ISBLANK(選手登録!O37),"",選手登録!O37)</f>
        <v/>
      </c>
      <c r="BA37" s="193" t="str">
        <f>IF(ISBLANK(選手登録!F37),"",選手登録!F37)</f>
        <v/>
      </c>
      <c r="BB37" s="193" t="str">
        <f>IF(ISBLANK(選手登録!G37),"",選手登録!G37)</f>
        <v/>
      </c>
      <c r="BC37" s="193" t="str">
        <f>IF(ISBLANK(選手登録!H37),"",選手登録!H37)</f>
        <v/>
      </c>
      <c r="BD37" s="193" t="str">
        <f>IF(ISBLANK(選手登録!K37),"",DBCS(選手登録!K37))</f>
        <v/>
      </c>
      <c r="BE37" s="193" t="str">
        <f>IF(ISBLANK(選手登録!L37),"",DBCS(選手登録!L37))</f>
        <v/>
      </c>
      <c r="BF37" s="193" t="str">
        <f>IF(ISBLANK(選手登録!P37),"",選手登録!P37)</f>
        <v>男</v>
      </c>
      <c r="BG37" s="193" t="str">
        <f>IF(ISBLANK(選手登録!I37),"",選手登録!I37)</f>
        <v/>
      </c>
      <c r="BH37" s="193"/>
      <c r="BI37" s="194"/>
      <c r="BJ37" s="194"/>
      <c r="BK37" s="193"/>
    </row>
    <row r="38" spans="1:63" x14ac:dyDescent="0.15">
      <c r="A38" s="147"/>
      <c r="B38" s="195" t="str">
        <f>IF(ISBLANK(G38),"",COUNTA(G$17:G38))</f>
        <v/>
      </c>
      <c r="C38" s="140"/>
      <c r="D38" s="196">
        <v>22</v>
      </c>
      <c r="E38" s="210">
        <v>22</v>
      </c>
      <c r="F38" s="198" t="str">
        <f t="shared" si="2"/>
        <v/>
      </c>
      <c r="G38" s="199"/>
      <c r="H38" s="200"/>
      <c r="I38" s="201"/>
      <c r="J38" s="202" t="str">
        <f t="shared" si="6"/>
        <v/>
      </c>
      <c r="K38" s="203"/>
      <c r="L38" s="244"/>
      <c r="M38" s="211"/>
      <c r="N38" s="212"/>
      <c r="O38" s="213"/>
      <c r="P38" s="196" t="s">
        <v>246</v>
      </c>
      <c r="Q38" s="208"/>
      <c r="R38" s="71"/>
      <c r="S38" s="72">
        <f t="shared" si="0"/>
        <v>1060</v>
      </c>
      <c r="T38" s="73" t="str">
        <f t="shared" si="1"/>
        <v>井口台中</v>
      </c>
      <c r="U38" s="54"/>
      <c r="V38" s="209">
        <f t="shared" si="3"/>
        <v>0</v>
      </c>
      <c r="W38" s="209" t="b">
        <f t="shared" si="4"/>
        <v>0</v>
      </c>
      <c r="X38" s="209" t="str">
        <f t="shared" si="5"/>
        <v xml:space="preserve"> </v>
      </c>
      <c r="Z38" s="74">
        <v>1060</v>
      </c>
      <c r="AA38" s="74" t="s">
        <v>447</v>
      </c>
      <c r="AB38" s="74" t="s">
        <v>448</v>
      </c>
      <c r="AC38" s="74" t="s">
        <v>389</v>
      </c>
      <c r="AD38" s="74" t="s">
        <v>61</v>
      </c>
      <c r="AE38" s="75" t="s">
        <v>449</v>
      </c>
      <c r="AF38" s="75" t="s">
        <v>450</v>
      </c>
      <c r="AG38" s="75" t="s">
        <v>451</v>
      </c>
      <c r="AH38" s="75" t="s">
        <v>452</v>
      </c>
      <c r="AI38" s="33" t="s">
        <v>394</v>
      </c>
      <c r="AJ38" s="76" t="s">
        <v>14</v>
      </c>
      <c r="AK38" s="74" t="s">
        <v>453</v>
      </c>
      <c r="AM38" s="89">
        <v>2053</v>
      </c>
      <c r="AN38" s="101"/>
      <c r="AO38" s="57" t="s">
        <v>426</v>
      </c>
      <c r="AP38" s="58">
        <v>99</v>
      </c>
      <c r="AQ38" s="58">
        <v>80</v>
      </c>
      <c r="AR38" s="58">
        <v>101</v>
      </c>
      <c r="AV38" s="192" t="str">
        <f>IF(BB38="","",SUM(AW$17:AW38))</f>
        <v/>
      </c>
      <c r="AW38" s="192" t="str">
        <f t="shared" si="7"/>
        <v/>
      </c>
      <c r="AX38" s="193" t="str">
        <f>IF(ISBLANK(選手登録!M38),"",選手登録!M38)</f>
        <v/>
      </c>
      <c r="AY38" s="193" t="str">
        <f>IF(ISBLANK(選手登録!N38),"",選手登録!N38)</f>
        <v/>
      </c>
      <c r="AZ38" s="193" t="str">
        <f>IF(ISBLANK(選手登録!O38),"",選手登録!O38)</f>
        <v/>
      </c>
      <c r="BA38" s="193" t="str">
        <f>IF(ISBLANK(選手登録!F38),"",選手登録!F38)</f>
        <v/>
      </c>
      <c r="BB38" s="193" t="str">
        <f>IF(ISBLANK(選手登録!G38),"",選手登録!G38)</f>
        <v/>
      </c>
      <c r="BC38" s="193" t="str">
        <f>IF(ISBLANK(選手登録!H38),"",選手登録!H38)</f>
        <v/>
      </c>
      <c r="BD38" s="193" t="str">
        <f>IF(ISBLANK(選手登録!K38),"",DBCS(選手登録!K38))</f>
        <v/>
      </c>
      <c r="BE38" s="193" t="str">
        <f>IF(ISBLANK(選手登録!L38),"",DBCS(選手登録!L38))</f>
        <v/>
      </c>
      <c r="BF38" s="193" t="str">
        <f>IF(ISBLANK(選手登録!P38),"",選手登録!P38)</f>
        <v>男</v>
      </c>
      <c r="BG38" s="193" t="str">
        <f>IF(ISBLANK(選手登録!I38),"",選手登録!I38)</f>
        <v/>
      </c>
      <c r="BH38" s="193"/>
      <c r="BI38" s="194"/>
      <c r="BJ38" s="194"/>
      <c r="BK38" s="193"/>
    </row>
    <row r="39" spans="1:63" x14ac:dyDescent="0.15">
      <c r="A39" s="147"/>
      <c r="B39" s="195" t="str">
        <f>IF(ISBLANK(G39),"",COUNTA(G$17:G39))</f>
        <v/>
      </c>
      <c r="C39" s="140"/>
      <c r="D39" s="196">
        <v>23</v>
      </c>
      <c r="E39" s="210">
        <v>23</v>
      </c>
      <c r="F39" s="198" t="str">
        <f t="shared" si="2"/>
        <v/>
      </c>
      <c r="G39" s="199"/>
      <c r="H39" s="200"/>
      <c r="I39" s="201"/>
      <c r="J39" s="202" t="str">
        <f t="shared" si="6"/>
        <v/>
      </c>
      <c r="K39" s="203"/>
      <c r="L39" s="244"/>
      <c r="M39" s="211"/>
      <c r="N39" s="212"/>
      <c r="O39" s="213"/>
      <c r="P39" s="196" t="s">
        <v>246</v>
      </c>
      <c r="Q39" s="208"/>
      <c r="R39" s="71"/>
      <c r="S39" s="72">
        <f t="shared" si="0"/>
        <v>1090</v>
      </c>
      <c r="T39" s="73" t="str">
        <f t="shared" si="1"/>
        <v>広島学院中</v>
      </c>
      <c r="U39" s="54"/>
      <c r="V39" s="209">
        <f t="shared" si="3"/>
        <v>0</v>
      </c>
      <c r="W39" s="209" t="b">
        <f t="shared" si="4"/>
        <v>0</v>
      </c>
      <c r="X39" s="209" t="str">
        <f t="shared" si="5"/>
        <v xml:space="preserve"> </v>
      </c>
      <c r="Z39" s="74">
        <v>1090</v>
      </c>
      <c r="AA39" s="74" t="s">
        <v>454</v>
      </c>
      <c r="AB39" s="74" t="s">
        <v>455</v>
      </c>
      <c r="AC39" s="74" t="s">
        <v>389</v>
      </c>
      <c r="AD39" s="74" t="s">
        <v>61</v>
      </c>
      <c r="AE39" s="75" t="s">
        <v>456</v>
      </c>
      <c r="AF39" s="75" t="s">
        <v>457</v>
      </c>
      <c r="AG39" s="75" t="s">
        <v>458</v>
      </c>
      <c r="AH39" s="75" t="s">
        <v>459</v>
      </c>
      <c r="AI39" s="33" t="s">
        <v>394</v>
      </c>
      <c r="AJ39" s="76" t="s">
        <v>15</v>
      </c>
      <c r="AK39" s="74" t="s">
        <v>460</v>
      </c>
      <c r="AM39" s="77">
        <v>2054</v>
      </c>
      <c r="AN39" s="101"/>
      <c r="AO39" s="57" t="s">
        <v>426</v>
      </c>
      <c r="AP39" s="58">
        <v>100</v>
      </c>
      <c r="AQ39" s="58">
        <v>81</v>
      </c>
      <c r="AR39" s="57">
        <v>102</v>
      </c>
      <c r="AV39" s="192" t="str">
        <f>IF(BB39="","",SUM(AW$17:AW39))</f>
        <v/>
      </c>
      <c r="AW39" s="192" t="str">
        <f t="shared" si="7"/>
        <v/>
      </c>
      <c r="AX39" s="193" t="str">
        <f>IF(ISBLANK(選手登録!M39),"",選手登録!M39)</f>
        <v/>
      </c>
      <c r="AY39" s="193" t="str">
        <f>IF(ISBLANK(選手登録!N39),"",選手登録!N39)</f>
        <v/>
      </c>
      <c r="AZ39" s="193" t="str">
        <f>IF(ISBLANK(選手登録!O39),"",選手登録!O39)</f>
        <v/>
      </c>
      <c r="BA39" s="193" t="str">
        <f>IF(ISBLANK(選手登録!F39),"",選手登録!F39)</f>
        <v/>
      </c>
      <c r="BB39" s="193" t="str">
        <f>IF(ISBLANK(選手登録!G39),"",選手登録!G39)</f>
        <v/>
      </c>
      <c r="BC39" s="193" t="str">
        <f>IF(ISBLANK(選手登録!H39),"",選手登録!H39)</f>
        <v/>
      </c>
      <c r="BD39" s="193" t="str">
        <f>IF(ISBLANK(選手登録!K39),"",DBCS(選手登録!K39))</f>
        <v/>
      </c>
      <c r="BE39" s="193" t="str">
        <f>IF(ISBLANK(選手登録!L39),"",DBCS(選手登録!L39))</f>
        <v/>
      </c>
      <c r="BF39" s="193" t="str">
        <f>IF(ISBLANK(選手登録!P39),"",選手登録!P39)</f>
        <v>男</v>
      </c>
      <c r="BG39" s="193" t="str">
        <f>IF(ISBLANK(選手登録!I39),"",選手登録!I39)</f>
        <v/>
      </c>
      <c r="BH39" s="193"/>
      <c r="BI39" s="194"/>
      <c r="BJ39" s="194"/>
      <c r="BK39" s="193"/>
    </row>
    <row r="40" spans="1:63" x14ac:dyDescent="0.15">
      <c r="A40" s="147"/>
      <c r="B40" s="195" t="str">
        <f>IF(ISBLANK(G40),"",COUNTA(G$17:G40))</f>
        <v/>
      </c>
      <c r="C40" s="140"/>
      <c r="D40" s="196">
        <v>24</v>
      </c>
      <c r="E40" s="210">
        <v>24</v>
      </c>
      <c r="F40" s="198" t="str">
        <f t="shared" si="2"/>
        <v/>
      </c>
      <c r="G40" s="199"/>
      <c r="H40" s="200"/>
      <c r="I40" s="201"/>
      <c r="J40" s="202" t="str">
        <f t="shared" si="6"/>
        <v/>
      </c>
      <c r="K40" s="203"/>
      <c r="L40" s="244"/>
      <c r="M40" s="211"/>
      <c r="N40" s="212"/>
      <c r="O40" s="213"/>
      <c r="P40" s="196" t="s">
        <v>246</v>
      </c>
      <c r="Q40" s="208"/>
      <c r="R40" s="71"/>
      <c r="S40" s="72">
        <f t="shared" si="0"/>
        <v>1120</v>
      </c>
      <c r="T40" s="73" t="str">
        <f t="shared" si="1"/>
        <v>崇徳中</v>
      </c>
      <c r="U40" s="54"/>
      <c r="V40" s="209">
        <f t="shared" si="3"/>
        <v>0</v>
      </c>
      <c r="W40" s="209" t="b">
        <f t="shared" si="4"/>
        <v>0</v>
      </c>
      <c r="X40" s="209" t="str">
        <f t="shared" si="5"/>
        <v xml:space="preserve"> </v>
      </c>
      <c r="Z40" s="74">
        <v>1120</v>
      </c>
      <c r="AA40" s="74" t="s">
        <v>461</v>
      </c>
      <c r="AB40" s="74" t="s">
        <v>462</v>
      </c>
      <c r="AC40" s="74" t="s">
        <v>389</v>
      </c>
      <c r="AD40" s="74" t="s">
        <v>61</v>
      </c>
      <c r="AE40" s="75" t="s">
        <v>463</v>
      </c>
      <c r="AF40" s="75" t="s">
        <v>464</v>
      </c>
      <c r="AG40" s="75" t="s">
        <v>465</v>
      </c>
      <c r="AH40" s="75" t="s">
        <v>466</v>
      </c>
      <c r="AI40" s="33" t="s">
        <v>394</v>
      </c>
      <c r="AJ40" s="76" t="s">
        <v>16</v>
      </c>
      <c r="AK40" s="74" t="s">
        <v>467</v>
      </c>
      <c r="AM40" s="89">
        <v>2055</v>
      </c>
      <c r="AN40" s="101"/>
      <c r="AO40" s="57" t="s">
        <v>426</v>
      </c>
      <c r="AP40" s="58">
        <v>101</v>
      </c>
      <c r="AQ40" s="58">
        <v>82</v>
      </c>
      <c r="AR40" s="58">
        <v>103</v>
      </c>
      <c r="AV40" s="192" t="str">
        <f>IF(BB40="","",SUM(AW$17:AW40))</f>
        <v/>
      </c>
      <c r="AW40" s="192" t="str">
        <f t="shared" si="7"/>
        <v/>
      </c>
      <c r="AX40" s="193" t="str">
        <f>IF(ISBLANK(選手登録!M40),"",選手登録!M40)</f>
        <v/>
      </c>
      <c r="AY40" s="193" t="str">
        <f>IF(ISBLANK(選手登録!N40),"",選手登録!N40)</f>
        <v/>
      </c>
      <c r="AZ40" s="193" t="str">
        <f>IF(ISBLANK(選手登録!O40),"",選手登録!O40)</f>
        <v/>
      </c>
      <c r="BA40" s="193" t="str">
        <f>IF(ISBLANK(選手登録!F40),"",選手登録!F40)</f>
        <v/>
      </c>
      <c r="BB40" s="193" t="str">
        <f>IF(ISBLANK(選手登録!G40),"",選手登録!G40)</f>
        <v/>
      </c>
      <c r="BC40" s="193" t="str">
        <f>IF(ISBLANK(選手登録!H40),"",選手登録!H40)</f>
        <v/>
      </c>
      <c r="BD40" s="193" t="str">
        <f>IF(ISBLANK(選手登録!K40),"",DBCS(選手登録!K40))</f>
        <v/>
      </c>
      <c r="BE40" s="193" t="str">
        <f>IF(ISBLANK(選手登録!L40),"",DBCS(選手登録!L40))</f>
        <v/>
      </c>
      <c r="BF40" s="193" t="str">
        <f>IF(ISBLANK(選手登録!P40),"",選手登録!P40)</f>
        <v>男</v>
      </c>
      <c r="BG40" s="193" t="str">
        <f>IF(ISBLANK(選手登録!I40),"",選手登録!I40)</f>
        <v/>
      </c>
      <c r="BH40" s="193"/>
      <c r="BI40" s="194"/>
      <c r="BJ40" s="194"/>
      <c r="BK40" s="193"/>
    </row>
    <row r="41" spans="1:63" ht="14.25" thickBot="1" x14ac:dyDescent="0.2">
      <c r="A41" s="147"/>
      <c r="B41" s="195" t="str">
        <f>IF(ISBLANK(G41),"",COUNTA(G$17:G41))</f>
        <v/>
      </c>
      <c r="C41" s="140"/>
      <c r="D41" s="196">
        <v>25</v>
      </c>
      <c r="E41" s="245">
        <v>25</v>
      </c>
      <c r="F41" s="109" t="str">
        <f t="shared" si="2"/>
        <v/>
      </c>
      <c r="G41" s="235"/>
      <c r="H41" s="236"/>
      <c r="I41" s="237"/>
      <c r="J41" s="238" t="str">
        <f t="shared" si="6"/>
        <v/>
      </c>
      <c r="K41" s="239"/>
      <c r="L41" s="257"/>
      <c r="M41" s="241"/>
      <c r="N41" s="242"/>
      <c r="O41" s="243"/>
      <c r="P41" s="196" t="s">
        <v>246</v>
      </c>
      <c r="Q41" s="208"/>
      <c r="R41" s="71"/>
      <c r="S41" s="72">
        <f t="shared" si="0"/>
        <v>1150</v>
      </c>
      <c r="T41" s="73" t="str">
        <f t="shared" si="1"/>
        <v>ひろしま協創中</v>
      </c>
      <c r="U41" s="54"/>
      <c r="V41" s="209">
        <f t="shared" si="3"/>
        <v>0</v>
      </c>
      <c r="W41" s="209" t="b">
        <f t="shared" si="4"/>
        <v>0</v>
      </c>
      <c r="X41" s="209" t="str">
        <f t="shared" si="5"/>
        <v xml:space="preserve"> </v>
      </c>
      <c r="Z41" s="74">
        <v>1150</v>
      </c>
      <c r="AA41" s="74" t="s">
        <v>468</v>
      </c>
      <c r="AB41" s="74" t="s">
        <v>469</v>
      </c>
      <c r="AC41" s="74" t="s">
        <v>389</v>
      </c>
      <c r="AD41" s="74" t="s">
        <v>61</v>
      </c>
      <c r="AE41" s="75" t="s">
        <v>470</v>
      </c>
      <c r="AF41" s="75" t="s">
        <v>471</v>
      </c>
      <c r="AG41" s="75" t="s">
        <v>472</v>
      </c>
      <c r="AH41" s="75" t="s">
        <v>473</v>
      </c>
      <c r="AI41" s="33" t="s">
        <v>394</v>
      </c>
      <c r="AJ41" s="76" t="s">
        <v>20</v>
      </c>
      <c r="AK41" s="74" t="s">
        <v>474</v>
      </c>
      <c r="AM41" s="77">
        <v>2056</v>
      </c>
      <c r="AN41" s="101"/>
      <c r="AO41" s="57" t="s">
        <v>426</v>
      </c>
      <c r="AP41" s="58">
        <v>102</v>
      </c>
      <c r="AQ41" s="58">
        <v>83</v>
      </c>
      <c r="AR41" s="57">
        <v>104</v>
      </c>
      <c r="AV41" s="192" t="str">
        <f>IF(BB41="","",SUM(AW$17:AW41))</f>
        <v/>
      </c>
      <c r="AW41" s="192" t="str">
        <f t="shared" si="7"/>
        <v/>
      </c>
      <c r="AX41" s="193" t="str">
        <f>IF(ISBLANK(選手登録!M41),"",選手登録!M41)</f>
        <v/>
      </c>
      <c r="AY41" s="193" t="str">
        <f>IF(ISBLANK(選手登録!N41),"",選手登録!N41)</f>
        <v/>
      </c>
      <c r="AZ41" s="193" t="str">
        <f>IF(ISBLANK(選手登録!O41),"",選手登録!O41)</f>
        <v/>
      </c>
      <c r="BA41" s="193" t="str">
        <f>IF(ISBLANK(選手登録!F41),"",選手登録!F41)</f>
        <v/>
      </c>
      <c r="BB41" s="193" t="str">
        <f>IF(ISBLANK(選手登録!G41),"",選手登録!G41)</f>
        <v/>
      </c>
      <c r="BC41" s="193" t="str">
        <f>IF(ISBLANK(選手登録!H41),"",選手登録!H41)</f>
        <v/>
      </c>
      <c r="BD41" s="193" t="str">
        <f>IF(ISBLANK(選手登録!K41),"",DBCS(選手登録!K41))</f>
        <v/>
      </c>
      <c r="BE41" s="193" t="str">
        <f>IF(ISBLANK(選手登録!L41),"",DBCS(選手登録!L41))</f>
        <v/>
      </c>
      <c r="BF41" s="193" t="str">
        <f>IF(ISBLANK(選手登録!P41),"",選手登録!P41)</f>
        <v>男</v>
      </c>
      <c r="BG41" s="193" t="str">
        <f>IF(ISBLANK(選手登録!I41),"",選手登録!I41)</f>
        <v/>
      </c>
      <c r="BH41" s="193"/>
      <c r="BI41" s="194"/>
      <c r="BJ41" s="194"/>
      <c r="BK41" s="193"/>
    </row>
    <row r="42" spans="1:63" x14ac:dyDescent="0.15">
      <c r="A42" s="147"/>
      <c r="B42" s="195" t="str">
        <f>IF(ISBLANK(G42),"",COUNTA(G$17:G42))</f>
        <v/>
      </c>
      <c r="C42" s="140"/>
      <c r="D42" s="196">
        <v>26</v>
      </c>
      <c r="E42" s="197">
        <v>26</v>
      </c>
      <c r="F42" s="252" t="str">
        <f t="shared" si="2"/>
        <v/>
      </c>
      <c r="G42" s="199"/>
      <c r="H42" s="200"/>
      <c r="I42" s="201"/>
      <c r="J42" s="202" t="str">
        <f t="shared" si="6"/>
        <v/>
      </c>
      <c r="K42" s="203"/>
      <c r="L42" s="244"/>
      <c r="M42" s="232"/>
      <c r="N42" s="233"/>
      <c r="O42" s="234"/>
      <c r="P42" s="196" t="s">
        <v>246</v>
      </c>
      <c r="Q42" s="208"/>
      <c r="R42" s="71"/>
      <c r="S42" s="72">
        <f t="shared" si="0"/>
        <v>1180</v>
      </c>
      <c r="T42" s="73" t="str">
        <f t="shared" si="1"/>
        <v>ＮＤ清心中</v>
      </c>
      <c r="U42" s="54"/>
      <c r="V42" s="209">
        <f t="shared" si="3"/>
        <v>0</v>
      </c>
      <c r="W42" s="209" t="b">
        <f t="shared" si="4"/>
        <v>0</v>
      </c>
      <c r="X42" s="209" t="str">
        <f t="shared" si="5"/>
        <v xml:space="preserve"> </v>
      </c>
      <c r="Z42" s="74">
        <v>1180</v>
      </c>
      <c r="AA42" s="74" t="s">
        <v>475</v>
      </c>
      <c r="AB42" s="74" t="s">
        <v>476</v>
      </c>
      <c r="AC42" s="74" t="s">
        <v>389</v>
      </c>
      <c r="AD42" s="74" t="s">
        <v>61</v>
      </c>
      <c r="AE42" s="75" t="s">
        <v>477</v>
      </c>
      <c r="AF42" s="75" t="s">
        <v>478</v>
      </c>
      <c r="AG42" s="75" t="s">
        <v>479</v>
      </c>
      <c r="AH42" s="75" t="s">
        <v>480</v>
      </c>
      <c r="AI42" s="33" t="s">
        <v>394</v>
      </c>
      <c r="AJ42" s="76" t="s">
        <v>21</v>
      </c>
      <c r="AK42" s="74" t="s">
        <v>481</v>
      </c>
      <c r="AM42" s="77">
        <v>2057</v>
      </c>
      <c r="AN42" s="101"/>
      <c r="AO42" s="57" t="s">
        <v>426</v>
      </c>
      <c r="AP42" s="58">
        <v>103</v>
      </c>
      <c r="AQ42" s="58">
        <v>84</v>
      </c>
      <c r="AR42" s="58">
        <v>105</v>
      </c>
      <c r="AV42" s="192" t="str">
        <f>IF(BB42="","",SUM(AW$17:AW42))</f>
        <v/>
      </c>
      <c r="AW42" s="192" t="str">
        <f t="shared" si="7"/>
        <v/>
      </c>
      <c r="AX42" s="193" t="str">
        <f>IF(ISBLANK(選手登録!M42),"",選手登録!M42)</f>
        <v/>
      </c>
      <c r="AY42" s="193" t="str">
        <f>IF(ISBLANK(選手登録!N42),"",選手登録!N42)</f>
        <v/>
      </c>
      <c r="AZ42" s="193" t="str">
        <f>IF(ISBLANK(選手登録!O42),"",選手登録!O42)</f>
        <v/>
      </c>
      <c r="BA42" s="193" t="str">
        <f>IF(ISBLANK(選手登録!F42),"",選手登録!F42)</f>
        <v/>
      </c>
      <c r="BB42" s="193" t="str">
        <f>IF(ISBLANK(選手登録!G42),"",選手登録!G42)</f>
        <v/>
      </c>
      <c r="BC42" s="193" t="str">
        <f>IF(ISBLANK(選手登録!H42),"",選手登録!H42)</f>
        <v/>
      </c>
      <c r="BD42" s="193" t="str">
        <f>IF(ISBLANK(選手登録!K42),"",DBCS(選手登録!K42))</f>
        <v/>
      </c>
      <c r="BE42" s="193" t="str">
        <f>IF(ISBLANK(選手登録!L42),"",DBCS(選手登録!L42))</f>
        <v/>
      </c>
      <c r="BF42" s="193" t="str">
        <f>IF(ISBLANK(選手登録!P42),"",選手登録!P42)</f>
        <v>男</v>
      </c>
      <c r="BG42" s="193" t="str">
        <f>IF(ISBLANK(選手登録!I42),"",選手登録!I42)</f>
        <v/>
      </c>
      <c r="BH42" s="193"/>
      <c r="BI42" s="194"/>
      <c r="BJ42" s="194"/>
      <c r="BK42" s="193"/>
    </row>
    <row r="43" spans="1:63" x14ac:dyDescent="0.15">
      <c r="A43" s="147"/>
      <c r="B43" s="195" t="str">
        <f>IF(ISBLANK(G43),"",COUNTA(G$17:G43))</f>
        <v/>
      </c>
      <c r="C43" s="140"/>
      <c r="D43" s="196">
        <v>27</v>
      </c>
      <c r="E43" s="210">
        <v>27</v>
      </c>
      <c r="F43" s="253" t="str">
        <f t="shared" si="2"/>
        <v/>
      </c>
      <c r="G43" s="199"/>
      <c r="H43" s="200"/>
      <c r="I43" s="201"/>
      <c r="J43" s="202" t="str">
        <f t="shared" si="6"/>
        <v/>
      </c>
      <c r="K43" s="203"/>
      <c r="L43" s="244"/>
      <c r="M43" s="211"/>
      <c r="N43" s="212"/>
      <c r="O43" s="213"/>
      <c r="P43" s="196" t="s">
        <v>246</v>
      </c>
      <c r="Q43" s="208"/>
      <c r="R43" s="71"/>
      <c r="S43" s="72">
        <f t="shared" si="0"/>
        <v>1210</v>
      </c>
      <c r="T43" s="73" t="str">
        <f t="shared" si="1"/>
        <v>広島城南中</v>
      </c>
      <c r="U43" s="54"/>
      <c r="V43" s="209">
        <f t="shared" si="3"/>
        <v>0</v>
      </c>
      <c r="W43" s="209" t="b">
        <f t="shared" si="4"/>
        <v>0</v>
      </c>
      <c r="X43" s="209" t="str">
        <f t="shared" si="5"/>
        <v xml:space="preserve"> </v>
      </c>
      <c r="Z43" s="74">
        <v>1210</v>
      </c>
      <c r="AA43" s="74" t="s">
        <v>482</v>
      </c>
      <c r="AB43" s="74" t="s">
        <v>483</v>
      </c>
      <c r="AC43" s="74" t="s">
        <v>484</v>
      </c>
      <c r="AD43" s="74" t="s">
        <v>61</v>
      </c>
      <c r="AE43" s="75" t="s">
        <v>485</v>
      </c>
      <c r="AF43" s="75" t="s">
        <v>486</v>
      </c>
      <c r="AG43" s="75" t="s">
        <v>487</v>
      </c>
      <c r="AH43" s="75" t="s">
        <v>488</v>
      </c>
      <c r="AI43" s="33" t="s">
        <v>489</v>
      </c>
      <c r="AJ43" s="76" t="s">
        <v>490</v>
      </c>
      <c r="AK43" s="74" t="s">
        <v>491</v>
      </c>
      <c r="AM43" s="89">
        <v>2058</v>
      </c>
      <c r="AN43" s="101"/>
      <c r="AO43" s="57" t="s">
        <v>426</v>
      </c>
      <c r="AP43" s="58">
        <v>104</v>
      </c>
      <c r="AQ43" s="58">
        <v>85</v>
      </c>
      <c r="AR43" s="57">
        <v>106</v>
      </c>
      <c r="AV43" s="192" t="str">
        <f>IF(BB43="","",SUM(AW$17:AW43))</f>
        <v/>
      </c>
      <c r="AW43" s="192" t="str">
        <f t="shared" si="7"/>
        <v/>
      </c>
      <c r="AX43" s="193" t="str">
        <f>IF(ISBLANK(選手登録!M43),"",選手登録!M43)</f>
        <v/>
      </c>
      <c r="AY43" s="193" t="str">
        <f>IF(ISBLANK(選手登録!N43),"",選手登録!N43)</f>
        <v/>
      </c>
      <c r="AZ43" s="193" t="str">
        <f>IF(ISBLANK(選手登録!O43),"",選手登録!O43)</f>
        <v/>
      </c>
      <c r="BA43" s="193" t="str">
        <f>IF(ISBLANK(選手登録!F43),"",選手登録!F43)</f>
        <v/>
      </c>
      <c r="BB43" s="193" t="str">
        <f>IF(ISBLANK(選手登録!G43),"",選手登録!G43)</f>
        <v/>
      </c>
      <c r="BC43" s="193" t="str">
        <f>IF(ISBLANK(選手登録!H43),"",選手登録!H43)</f>
        <v/>
      </c>
      <c r="BD43" s="193" t="str">
        <f>IF(ISBLANK(選手登録!K43),"",DBCS(選手登録!K43))</f>
        <v/>
      </c>
      <c r="BE43" s="193" t="str">
        <f>IF(ISBLANK(選手登録!L43),"",DBCS(選手登録!L43))</f>
        <v/>
      </c>
      <c r="BF43" s="193" t="str">
        <f>IF(ISBLANK(選手登録!P43),"",選手登録!P43)</f>
        <v>男</v>
      </c>
      <c r="BG43" s="193" t="str">
        <f>IF(ISBLANK(選手登録!I43),"",選手登録!I43)</f>
        <v/>
      </c>
      <c r="BH43" s="193"/>
      <c r="BI43" s="194"/>
      <c r="BJ43" s="194"/>
      <c r="BK43" s="193"/>
    </row>
    <row r="44" spans="1:63" x14ac:dyDescent="0.15">
      <c r="A44" s="147"/>
      <c r="B44" s="195" t="str">
        <f>IF(ISBLANK(G44),"",COUNTA(G$17:G44))</f>
        <v/>
      </c>
      <c r="C44" s="140"/>
      <c r="D44" s="196">
        <v>28</v>
      </c>
      <c r="E44" s="210">
        <v>28</v>
      </c>
      <c r="F44" s="253" t="str">
        <f t="shared" si="2"/>
        <v/>
      </c>
      <c r="G44" s="199"/>
      <c r="H44" s="200"/>
      <c r="I44" s="201"/>
      <c r="J44" s="202" t="str">
        <f t="shared" si="6"/>
        <v/>
      </c>
      <c r="K44" s="203"/>
      <c r="L44" s="244"/>
      <c r="M44" s="211"/>
      <c r="N44" s="212"/>
      <c r="O44" s="213"/>
      <c r="P44" s="196" t="s">
        <v>246</v>
      </c>
      <c r="Q44" s="208"/>
      <c r="R44" s="71"/>
      <c r="S44" s="72">
        <f t="shared" si="0"/>
        <v>1240</v>
      </c>
      <c r="T44" s="73" t="str">
        <f t="shared" si="1"/>
        <v>安佐中</v>
      </c>
      <c r="U44" s="54"/>
      <c r="V44" s="209">
        <f t="shared" si="3"/>
        <v>0</v>
      </c>
      <c r="W44" s="209" t="b">
        <f t="shared" si="4"/>
        <v>0</v>
      </c>
      <c r="X44" s="209" t="str">
        <f t="shared" si="5"/>
        <v xml:space="preserve"> </v>
      </c>
      <c r="Z44" s="74">
        <v>1240</v>
      </c>
      <c r="AA44" s="74" t="s">
        <v>492</v>
      </c>
      <c r="AB44" s="74" t="s">
        <v>493</v>
      </c>
      <c r="AC44" s="74" t="s">
        <v>484</v>
      </c>
      <c r="AD44" s="74" t="s">
        <v>61</v>
      </c>
      <c r="AE44" s="75" t="s">
        <v>494</v>
      </c>
      <c r="AF44" s="75" t="s">
        <v>495</v>
      </c>
      <c r="AG44" s="75" t="s">
        <v>496</v>
      </c>
      <c r="AH44" s="75" t="s">
        <v>497</v>
      </c>
      <c r="AI44" s="33" t="s">
        <v>489</v>
      </c>
      <c r="AJ44" s="76" t="s">
        <v>80</v>
      </c>
      <c r="AK44" s="74" t="s">
        <v>498</v>
      </c>
      <c r="AM44" s="77">
        <v>2059</v>
      </c>
      <c r="AN44" s="101"/>
      <c r="AO44" s="57" t="s">
        <v>426</v>
      </c>
      <c r="AP44" s="58">
        <v>105</v>
      </c>
      <c r="AQ44" s="58">
        <v>86</v>
      </c>
      <c r="AR44" s="58">
        <v>107</v>
      </c>
      <c r="AV44" s="192" t="str">
        <f>IF(BB44="","",SUM(AW$17:AW44))</f>
        <v/>
      </c>
      <c r="AW44" s="192" t="str">
        <f t="shared" si="7"/>
        <v/>
      </c>
      <c r="AX44" s="193" t="str">
        <f>IF(ISBLANK(選手登録!M44),"",選手登録!M44)</f>
        <v/>
      </c>
      <c r="AY44" s="193" t="str">
        <f>IF(ISBLANK(選手登録!N44),"",選手登録!N44)</f>
        <v/>
      </c>
      <c r="AZ44" s="193" t="str">
        <f>IF(ISBLANK(選手登録!O44),"",選手登録!O44)</f>
        <v/>
      </c>
      <c r="BA44" s="193" t="str">
        <f>IF(ISBLANK(選手登録!F44),"",選手登録!F44)</f>
        <v/>
      </c>
      <c r="BB44" s="193" t="str">
        <f>IF(ISBLANK(選手登録!G44),"",選手登録!G44)</f>
        <v/>
      </c>
      <c r="BC44" s="193" t="str">
        <f>IF(ISBLANK(選手登録!H44),"",選手登録!H44)</f>
        <v/>
      </c>
      <c r="BD44" s="193" t="str">
        <f>IF(ISBLANK(選手登録!K44),"",DBCS(選手登録!K44))</f>
        <v/>
      </c>
      <c r="BE44" s="193" t="str">
        <f>IF(ISBLANK(選手登録!L44),"",DBCS(選手登録!L44))</f>
        <v/>
      </c>
      <c r="BF44" s="193" t="str">
        <f>IF(ISBLANK(選手登録!P44),"",選手登録!P44)</f>
        <v>男</v>
      </c>
      <c r="BG44" s="193" t="str">
        <f>IF(ISBLANK(選手登録!I44),"",選手登録!I44)</f>
        <v/>
      </c>
      <c r="BH44" s="193"/>
      <c r="BI44" s="194"/>
      <c r="BJ44" s="194"/>
      <c r="BK44" s="193"/>
    </row>
    <row r="45" spans="1:63" x14ac:dyDescent="0.15">
      <c r="A45" s="147"/>
      <c r="B45" s="195" t="str">
        <f>IF(ISBLANK(G45),"",COUNTA(G$17:G45))</f>
        <v/>
      </c>
      <c r="C45" s="140"/>
      <c r="D45" s="196">
        <v>29</v>
      </c>
      <c r="E45" s="210">
        <v>29</v>
      </c>
      <c r="F45" s="253" t="str">
        <f t="shared" si="2"/>
        <v/>
      </c>
      <c r="G45" s="199"/>
      <c r="H45" s="200"/>
      <c r="I45" s="201"/>
      <c r="J45" s="202" t="str">
        <f t="shared" si="6"/>
        <v/>
      </c>
      <c r="K45" s="203"/>
      <c r="L45" s="244"/>
      <c r="M45" s="211"/>
      <c r="N45" s="212"/>
      <c r="O45" s="213"/>
      <c r="P45" s="196" t="s">
        <v>246</v>
      </c>
      <c r="Q45" s="208"/>
      <c r="R45" s="71"/>
      <c r="S45" s="72">
        <f t="shared" si="0"/>
        <v>1270</v>
      </c>
      <c r="T45" s="73" t="str">
        <f t="shared" si="1"/>
        <v>安西中</v>
      </c>
      <c r="U45" s="54"/>
      <c r="V45" s="209">
        <f t="shared" si="3"/>
        <v>0</v>
      </c>
      <c r="W45" s="209" t="b">
        <f t="shared" si="4"/>
        <v>0</v>
      </c>
      <c r="X45" s="209" t="str">
        <f t="shared" si="5"/>
        <v xml:space="preserve"> </v>
      </c>
      <c r="Z45" s="74">
        <v>1270</v>
      </c>
      <c r="AA45" s="74" t="s">
        <v>499</v>
      </c>
      <c r="AB45" s="74" t="s">
        <v>500</v>
      </c>
      <c r="AC45" s="74" t="s">
        <v>484</v>
      </c>
      <c r="AD45" s="74" t="s">
        <v>61</v>
      </c>
      <c r="AE45" s="75" t="s">
        <v>501</v>
      </c>
      <c r="AF45" s="75" t="s">
        <v>502</v>
      </c>
      <c r="AG45" s="75" t="s">
        <v>503</v>
      </c>
      <c r="AH45" s="75" t="s">
        <v>504</v>
      </c>
      <c r="AI45" s="33" t="s">
        <v>489</v>
      </c>
      <c r="AJ45" s="76" t="s">
        <v>9</v>
      </c>
      <c r="AK45" s="74" t="s">
        <v>505</v>
      </c>
      <c r="AM45" s="77">
        <v>2060</v>
      </c>
      <c r="AN45" s="101"/>
      <c r="AO45" s="57" t="s">
        <v>426</v>
      </c>
      <c r="AP45" s="58">
        <v>106</v>
      </c>
      <c r="AQ45" s="58">
        <v>87</v>
      </c>
      <c r="AR45" s="57">
        <v>108</v>
      </c>
      <c r="AV45" s="192" t="str">
        <f>IF(BB45="","",SUM(AW$17:AW45))</f>
        <v/>
      </c>
      <c r="AW45" s="192" t="str">
        <f t="shared" si="7"/>
        <v/>
      </c>
      <c r="AX45" s="193" t="str">
        <f>IF(ISBLANK(選手登録!M45),"",選手登録!M45)</f>
        <v/>
      </c>
      <c r="AY45" s="193" t="str">
        <f>IF(ISBLANK(選手登録!N45),"",選手登録!N45)</f>
        <v/>
      </c>
      <c r="AZ45" s="193" t="str">
        <f>IF(ISBLANK(選手登録!O45),"",選手登録!O45)</f>
        <v/>
      </c>
      <c r="BA45" s="193" t="str">
        <f>IF(ISBLANK(選手登録!F45),"",選手登録!F45)</f>
        <v/>
      </c>
      <c r="BB45" s="193" t="str">
        <f>IF(ISBLANK(選手登録!G45),"",選手登録!G45)</f>
        <v/>
      </c>
      <c r="BC45" s="193" t="str">
        <f>IF(ISBLANK(選手登録!H45),"",選手登録!H45)</f>
        <v/>
      </c>
      <c r="BD45" s="193" t="str">
        <f>IF(ISBLANK(選手登録!K45),"",DBCS(選手登録!K45))</f>
        <v/>
      </c>
      <c r="BE45" s="193" t="str">
        <f>IF(ISBLANK(選手登録!L45),"",DBCS(選手登録!L45))</f>
        <v/>
      </c>
      <c r="BF45" s="193" t="str">
        <f>IF(ISBLANK(選手登録!P45),"",選手登録!P45)</f>
        <v>男</v>
      </c>
      <c r="BG45" s="193" t="str">
        <f>IF(ISBLANK(選手登録!I45),"",選手登録!I45)</f>
        <v/>
      </c>
      <c r="BH45" s="193"/>
      <c r="BI45" s="194"/>
      <c r="BJ45" s="194"/>
      <c r="BK45" s="193"/>
    </row>
    <row r="46" spans="1:63" ht="14.25" thickBot="1" x14ac:dyDescent="0.2">
      <c r="A46" s="147"/>
      <c r="B46" s="195" t="str">
        <f>IF(ISBLANK(G46),"",COUNTA(G$17:G46))</f>
        <v/>
      </c>
      <c r="C46" s="140"/>
      <c r="D46" s="196">
        <v>10030</v>
      </c>
      <c r="E46" s="214">
        <v>30</v>
      </c>
      <c r="F46" s="254" t="str">
        <f t="shared" si="2"/>
        <v/>
      </c>
      <c r="G46" s="246"/>
      <c r="H46" s="247"/>
      <c r="I46" s="218"/>
      <c r="J46" s="249" t="str">
        <f t="shared" si="6"/>
        <v/>
      </c>
      <c r="K46" s="250"/>
      <c r="L46" s="251"/>
      <c r="M46" s="222"/>
      <c r="N46" s="242"/>
      <c r="O46" s="243"/>
      <c r="P46" s="196" t="s">
        <v>246</v>
      </c>
      <c r="Q46" s="208"/>
      <c r="R46" s="71"/>
      <c r="S46" s="72">
        <f t="shared" si="0"/>
        <v>1300</v>
      </c>
      <c r="T46" s="73" t="str">
        <f t="shared" si="1"/>
        <v>祇園中</v>
      </c>
      <c r="U46" s="54"/>
      <c r="V46" s="209">
        <f t="shared" si="3"/>
        <v>0</v>
      </c>
      <c r="W46" s="209" t="b">
        <f t="shared" si="4"/>
        <v>0</v>
      </c>
      <c r="X46" s="209" t="str">
        <f t="shared" si="5"/>
        <v xml:space="preserve"> </v>
      </c>
      <c r="Z46" s="74">
        <v>1300</v>
      </c>
      <c r="AA46" s="74" t="s">
        <v>506</v>
      </c>
      <c r="AB46" s="74" t="s">
        <v>507</v>
      </c>
      <c r="AC46" s="74" t="s">
        <v>484</v>
      </c>
      <c r="AD46" s="74" t="s">
        <v>61</v>
      </c>
      <c r="AE46" s="75" t="s">
        <v>508</v>
      </c>
      <c r="AF46" s="75" t="s">
        <v>509</v>
      </c>
      <c r="AG46" s="75" t="s">
        <v>510</v>
      </c>
      <c r="AH46" s="75" t="s">
        <v>511</v>
      </c>
      <c r="AI46" s="33" t="s">
        <v>489</v>
      </c>
      <c r="AJ46" s="76" t="s">
        <v>10</v>
      </c>
      <c r="AK46" s="74" t="s">
        <v>512</v>
      </c>
      <c r="AM46" s="258"/>
      <c r="AN46" s="101"/>
      <c r="AO46" s="101"/>
      <c r="AV46" s="192" t="str">
        <f>IF(BB46="","",SUM(AW$17:AW46))</f>
        <v/>
      </c>
      <c r="AW46" s="192" t="str">
        <f t="shared" si="7"/>
        <v/>
      </c>
      <c r="AX46" s="193" t="str">
        <f>IF(ISBLANK(選手登録!M46),"",選手登録!M46)</f>
        <v/>
      </c>
      <c r="AY46" s="193" t="str">
        <f>IF(ISBLANK(選手登録!N46),"",選手登録!N46)</f>
        <v/>
      </c>
      <c r="AZ46" s="193" t="str">
        <f>IF(ISBLANK(選手登録!O46),"",選手登録!O46)</f>
        <v/>
      </c>
      <c r="BA46" s="193" t="str">
        <f>IF(ISBLANK(選手登録!F46),"",選手登録!F46)</f>
        <v/>
      </c>
      <c r="BB46" s="193" t="str">
        <f>IF(ISBLANK(選手登録!G46),"",選手登録!G46)</f>
        <v/>
      </c>
      <c r="BC46" s="193" t="str">
        <f>IF(ISBLANK(選手登録!H46),"",選手登録!H46)</f>
        <v/>
      </c>
      <c r="BD46" s="193" t="str">
        <f>IF(ISBLANK(選手登録!K46),"",DBCS(選手登録!K46))</f>
        <v/>
      </c>
      <c r="BE46" s="193" t="str">
        <f>IF(ISBLANK(選手登録!L46),"",DBCS(選手登録!L46))</f>
        <v/>
      </c>
      <c r="BF46" s="193" t="str">
        <f>IF(ISBLANK(選手登録!P46),"",選手登録!P46)</f>
        <v>男</v>
      </c>
      <c r="BG46" s="193" t="str">
        <f>IF(ISBLANK(選手登録!I46),"",選手登録!I46)</f>
        <v/>
      </c>
      <c r="BH46" s="193"/>
      <c r="BI46" s="194"/>
      <c r="BJ46" s="194"/>
      <c r="BK46" s="193"/>
    </row>
    <row r="47" spans="1:63" x14ac:dyDescent="0.15">
      <c r="A47" s="147"/>
      <c r="B47" s="195" t="str">
        <f>IF(ISBLANK(G47),"",COUNTA(G$17:G47))</f>
        <v/>
      </c>
      <c r="C47" s="140"/>
      <c r="D47" s="196">
        <v>10031</v>
      </c>
      <c r="E47" s="225">
        <v>31</v>
      </c>
      <c r="F47" s="198" t="str">
        <f t="shared" si="2"/>
        <v/>
      </c>
      <c r="G47" s="199"/>
      <c r="H47" s="200"/>
      <c r="I47" s="228"/>
      <c r="J47" s="202" t="str">
        <f>F$8</f>
        <v/>
      </c>
      <c r="K47" s="203"/>
      <c r="L47" s="244"/>
      <c r="M47" s="232"/>
      <c r="N47" s="233"/>
      <c r="O47" s="234"/>
      <c r="P47" s="196" t="s">
        <v>246</v>
      </c>
      <c r="Q47" s="208"/>
      <c r="R47" s="71"/>
      <c r="S47" s="72">
        <f t="shared" si="0"/>
        <v>1330</v>
      </c>
      <c r="T47" s="73" t="str">
        <f t="shared" si="1"/>
        <v>祇園東中</v>
      </c>
      <c r="U47" s="54"/>
      <c r="V47" s="209">
        <f t="shared" si="3"/>
        <v>0</v>
      </c>
      <c r="W47" s="209" t="b">
        <f t="shared" si="4"/>
        <v>0</v>
      </c>
      <c r="X47" s="209" t="str">
        <f t="shared" si="5"/>
        <v xml:space="preserve"> </v>
      </c>
      <c r="Z47" s="74">
        <v>1330</v>
      </c>
      <c r="AA47" s="74" t="s">
        <v>513</v>
      </c>
      <c r="AB47" s="74" t="s">
        <v>514</v>
      </c>
      <c r="AC47" s="74" t="s">
        <v>484</v>
      </c>
      <c r="AD47" s="74" t="s">
        <v>61</v>
      </c>
      <c r="AE47" s="75" t="s">
        <v>515</v>
      </c>
      <c r="AF47" s="75" t="s">
        <v>516</v>
      </c>
      <c r="AG47" s="75" t="s">
        <v>517</v>
      </c>
      <c r="AH47" s="75" t="s">
        <v>518</v>
      </c>
      <c r="AI47" s="33" t="s">
        <v>489</v>
      </c>
      <c r="AJ47" s="76" t="s">
        <v>11</v>
      </c>
      <c r="AK47" s="74" t="s">
        <v>519</v>
      </c>
      <c r="AM47" s="258"/>
      <c r="AN47" s="101"/>
      <c r="AO47" s="101"/>
      <c r="AV47" s="192" t="str">
        <f>IF(BB47="","",SUM(AW$17:AW47))</f>
        <v/>
      </c>
      <c r="AW47" s="192" t="str">
        <f t="shared" si="7"/>
        <v/>
      </c>
      <c r="AX47" s="193" t="str">
        <f>IF(ISBLANK(選手登録!M47),"",選手登録!M47)</f>
        <v/>
      </c>
      <c r="AY47" s="193" t="str">
        <f>IF(ISBLANK(選手登録!N47),"",選手登録!N47)</f>
        <v/>
      </c>
      <c r="AZ47" s="193" t="str">
        <f>IF(ISBLANK(選手登録!O47),"",選手登録!O47)</f>
        <v/>
      </c>
      <c r="BA47" s="193" t="str">
        <f>IF(ISBLANK(選手登録!F47),"",選手登録!F47)</f>
        <v/>
      </c>
      <c r="BB47" s="193" t="str">
        <f>IF(ISBLANK(選手登録!G47),"",選手登録!G47)</f>
        <v/>
      </c>
      <c r="BC47" s="193" t="str">
        <f>IF(ISBLANK(選手登録!H47),"",選手登録!H47)</f>
        <v/>
      </c>
      <c r="BD47" s="193" t="str">
        <f>IF(ISBLANK(選手登録!K47),"",DBCS(選手登録!K47))</f>
        <v/>
      </c>
      <c r="BE47" s="193" t="str">
        <f>IF(ISBLANK(選手登録!L47),"",DBCS(選手登録!L47))</f>
        <v/>
      </c>
      <c r="BF47" s="193" t="str">
        <f>IF(ISBLANK(選手登録!P47),"",選手登録!P47)</f>
        <v>男</v>
      </c>
      <c r="BG47" s="193" t="str">
        <f>IF(ISBLANK(選手登録!I47),"",選手登録!I47)</f>
        <v/>
      </c>
      <c r="BH47" s="193"/>
      <c r="BI47" s="194"/>
      <c r="BJ47" s="194"/>
      <c r="BK47" s="193"/>
    </row>
    <row r="48" spans="1:63" x14ac:dyDescent="0.15">
      <c r="A48" s="147"/>
      <c r="B48" s="195" t="str">
        <f>IF(ISBLANK(G48),"",COUNTA(G$17:G48))</f>
        <v/>
      </c>
      <c r="C48" s="140"/>
      <c r="D48" s="196">
        <v>10032</v>
      </c>
      <c r="E48" s="210">
        <v>32</v>
      </c>
      <c r="F48" s="198" t="str">
        <f t="shared" si="2"/>
        <v/>
      </c>
      <c r="G48" s="199"/>
      <c r="H48" s="200"/>
      <c r="I48" s="201"/>
      <c r="J48" s="202" t="str">
        <f t="shared" ref="J48:J96" si="8">F$8</f>
        <v/>
      </c>
      <c r="K48" s="203"/>
      <c r="L48" s="244"/>
      <c r="M48" s="211"/>
      <c r="N48" s="212"/>
      <c r="O48" s="213"/>
      <c r="P48" s="196" t="s">
        <v>246</v>
      </c>
      <c r="Q48" s="208"/>
      <c r="R48" s="71"/>
      <c r="S48" s="72">
        <f t="shared" si="0"/>
        <v>1360</v>
      </c>
      <c r="T48" s="73" t="str">
        <f t="shared" si="1"/>
        <v>戸山中</v>
      </c>
      <c r="U48" s="54"/>
      <c r="V48" s="209">
        <f t="shared" si="3"/>
        <v>0</v>
      </c>
      <c r="W48" s="209" t="b">
        <f t="shared" si="4"/>
        <v>0</v>
      </c>
      <c r="X48" s="209" t="str">
        <f t="shared" si="5"/>
        <v xml:space="preserve"> </v>
      </c>
      <c r="Z48" s="74">
        <v>1360</v>
      </c>
      <c r="AA48" s="74" t="s">
        <v>520</v>
      </c>
      <c r="AB48" s="74" t="s">
        <v>521</v>
      </c>
      <c r="AC48" s="74" t="s">
        <v>484</v>
      </c>
      <c r="AD48" s="74" t="s">
        <v>61</v>
      </c>
      <c r="AE48" s="75" t="s">
        <v>522</v>
      </c>
      <c r="AF48" s="75" t="s">
        <v>523</v>
      </c>
      <c r="AG48" s="75" t="s">
        <v>524</v>
      </c>
      <c r="AH48" s="75" t="s">
        <v>525</v>
      </c>
      <c r="AI48" s="33" t="s">
        <v>489</v>
      </c>
      <c r="AJ48" s="76" t="s">
        <v>12</v>
      </c>
      <c r="AK48" s="74" t="s">
        <v>526</v>
      </c>
      <c r="AM48" s="258"/>
      <c r="AN48" s="101"/>
      <c r="AO48" s="101"/>
      <c r="AV48" s="192" t="str">
        <f>IF(BB48="","",SUM(AW$17:AW48))</f>
        <v/>
      </c>
      <c r="AW48" s="192" t="str">
        <f t="shared" si="7"/>
        <v/>
      </c>
      <c r="AX48" s="193" t="str">
        <f>IF(ISBLANK(選手登録!M48),"",選手登録!M48)</f>
        <v/>
      </c>
      <c r="AY48" s="193" t="str">
        <f>IF(ISBLANK(選手登録!N48),"",選手登録!N48)</f>
        <v/>
      </c>
      <c r="AZ48" s="193" t="str">
        <f>IF(ISBLANK(選手登録!O48),"",選手登録!O48)</f>
        <v/>
      </c>
      <c r="BA48" s="193" t="str">
        <f>IF(ISBLANK(選手登録!F48),"",選手登録!F48)</f>
        <v/>
      </c>
      <c r="BB48" s="193" t="str">
        <f>IF(ISBLANK(選手登録!G48),"",選手登録!G48)</f>
        <v/>
      </c>
      <c r="BC48" s="193" t="str">
        <f>IF(ISBLANK(選手登録!H48),"",選手登録!H48)</f>
        <v/>
      </c>
      <c r="BD48" s="193" t="str">
        <f>IF(ISBLANK(選手登録!K48),"",DBCS(選手登録!K48))</f>
        <v/>
      </c>
      <c r="BE48" s="193" t="str">
        <f>IF(ISBLANK(選手登録!L48),"",DBCS(選手登録!L48))</f>
        <v/>
      </c>
      <c r="BF48" s="193" t="str">
        <f>IF(ISBLANK(選手登録!P48),"",選手登録!P48)</f>
        <v>男</v>
      </c>
      <c r="BG48" s="193" t="str">
        <f>IF(ISBLANK(選手登録!I48),"",選手登録!I48)</f>
        <v/>
      </c>
      <c r="BH48" s="193"/>
      <c r="BI48" s="194"/>
      <c r="BJ48" s="194"/>
      <c r="BK48" s="193"/>
    </row>
    <row r="49" spans="1:63" x14ac:dyDescent="0.15">
      <c r="A49" s="147"/>
      <c r="B49" s="195" t="str">
        <f>IF(ISBLANK(G49),"",COUNTA(G$17:G49))</f>
        <v/>
      </c>
      <c r="C49" s="140"/>
      <c r="D49" s="196">
        <v>10033</v>
      </c>
      <c r="E49" s="210">
        <v>33</v>
      </c>
      <c r="F49" s="198" t="str">
        <f t="shared" si="2"/>
        <v/>
      </c>
      <c r="G49" s="199"/>
      <c r="H49" s="200"/>
      <c r="I49" s="201"/>
      <c r="J49" s="202" t="str">
        <f t="shared" si="8"/>
        <v/>
      </c>
      <c r="K49" s="203"/>
      <c r="L49" s="244"/>
      <c r="M49" s="211"/>
      <c r="N49" s="212"/>
      <c r="O49" s="213"/>
      <c r="P49" s="196" t="s">
        <v>246</v>
      </c>
      <c r="Q49" s="208"/>
      <c r="R49" s="71"/>
      <c r="S49" s="72">
        <f t="shared" si="0"/>
        <v>1390</v>
      </c>
      <c r="T49" s="73" t="str">
        <f t="shared" si="1"/>
        <v>伴中</v>
      </c>
      <c r="U49" s="54"/>
      <c r="V49" s="209">
        <f t="shared" si="3"/>
        <v>0</v>
      </c>
      <c r="W49" s="209" t="b">
        <f>IF(V49=2,G49&amp;"　　　"&amp;H49,IF(V49=3,G49&amp;"　　"&amp;H49,IF(V49=4,G49&amp;"　"&amp;H49,IF(V49&gt;4,G49&amp;H49))))</f>
        <v>0</v>
      </c>
      <c r="X49" s="209" t="str">
        <f t="shared" si="5"/>
        <v xml:space="preserve"> </v>
      </c>
      <c r="Z49" s="74">
        <v>1390</v>
      </c>
      <c r="AA49" s="74" t="s">
        <v>527</v>
      </c>
      <c r="AB49" s="74" t="s">
        <v>528</v>
      </c>
      <c r="AC49" s="74" t="s">
        <v>484</v>
      </c>
      <c r="AD49" s="74" t="s">
        <v>61</v>
      </c>
      <c r="AE49" s="75" t="s">
        <v>529</v>
      </c>
      <c r="AF49" s="75" t="s">
        <v>530</v>
      </c>
      <c r="AG49" s="75" t="s">
        <v>531</v>
      </c>
      <c r="AH49" s="75" t="s">
        <v>532</v>
      </c>
      <c r="AI49" s="33" t="s">
        <v>489</v>
      </c>
      <c r="AJ49" s="76" t="s">
        <v>13</v>
      </c>
      <c r="AK49" s="74" t="s">
        <v>533</v>
      </c>
      <c r="AM49" s="258"/>
      <c r="AN49" s="101"/>
      <c r="AO49" s="101"/>
      <c r="AV49" s="192" t="str">
        <f>IF(BB49="","",SUM(AW$17:AW49))</f>
        <v/>
      </c>
      <c r="AW49" s="192" t="str">
        <f t="shared" si="7"/>
        <v/>
      </c>
      <c r="AX49" s="193" t="str">
        <f>IF(ISBLANK(選手登録!M49),"",選手登録!M49)</f>
        <v/>
      </c>
      <c r="AY49" s="193" t="str">
        <f>IF(ISBLANK(選手登録!N49),"",選手登録!N49)</f>
        <v/>
      </c>
      <c r="AZ49" s="193" t="str">
        <f>IF(ISBLANK(選手登録!O49),"",選手登録!O49)</f>
        <v/>
      </c>
      <c r="BA49" s="193" t="str">
        <f>IF(ISBLANK(選手登録!F49),"",選手登録!F49)</f>
        <v/>
      </c>
      <c r="BB49" s="193" t="str">
        <f>IF(ISBLANK(選手登録!G49),"",選手登録!G49)</f>
        <v/>
      </c>
      <c r="BC49" s="193" t="str">
        <f>IF(ISBLANK(選手登録!H49),"",選手登録!H49)</f>
        <v/>
      </c>
      <c r="BD49" s="193" t="str">
        <f>IF(ISBLANK(選手登録!K49),"",DBCS(選手登録!K49))</f>
        <v/>
      </c>
      <c r="BE49" s="193" t="str">
        <f>IF(ISBLANK(選手登録!L49),"",DBCS(選手登録!L49))</f>
        <v/>
      </c>
      <c r="BF49" s="193" t="str">
        <f>IF(ISBLANK(選手登録!P49),"",選手登録!P49)</f>
        <v>男</v>
      </c>
      <c r="BG49" s="193" t="str">
        <f>IF(ISBLANK(選手登録!I49),"",選手登録!I49)</f>
        <v/>
      </c>
      <c r="BH49" s="193"/>
      <c r="BI49" s="194"/>
      <c r="BJ49" s="194"/>
      <c r="BK49" s="193"/>
    </row>
    <row r="50" spans="1:63" x14ac:dyDescent="0.15">
      <c r="A50" s="147"/>
      <c r="B50" s="195" t="str">
        <f>IF(ISBLANK(G50),"",COUNTA(G$17:G50))</f>
        <v/>
      </c>
      <c r="C50" s="140"/>
      <c r="D50" s="196">
        <v>10034</v>
      </c>
      <c r="E50" s="210">
        <v>34</v>
      </c>
      <c r="F50" s="198" t="str">
        <f t="shared" si="2"/>
        <v/>
      </c>
      <c r="G50" s="199"/>
      <c r="H50" s="200"/>
      <c r="I50" s="201"/>
      <c r="J50" s="202" t="str">
        <f t="shared" si="8"/>
        <v/>
      </c>
      <c r="K50" s="203"/>
      <c r="L50" s="244"/>
      <c r="M50" s="211"/>
      <c r="N50" s="212"/>
      <c r="O50" s="213"/>
      <c r="P50" s="196" t="s">
        <v>246</v>
      </c>
      <c r="Q50" s="208"/>
      <c r="R50" s="71"/>
      <c r="S50" s="72">
        <f t="shared" si="0"/>
        <v>1420</v>
      </c>
      <c r="T50" s="73" t="str">
        <f t="shared" si="1"/>
        <v>安佐南中</v>
      </c>
      <c r="U50" s="54"/>
      <c r="V50" s="209">
        <f t="shared" si="3"/>
        <v>0</v>
      </c>
      <c r="W50" s="209" t="b">
        <f>IF(V50=2,G50&amp;"　　　"&amp;H50,IF(V50=3,G50&amp;"　　"&amp;H50,IF(V50=4,G50&amp;"　"&amp;H50,IF(V50&gt;4,G50&amp;H50))))</f>
        <v>0</v>
      </c>
      <c r="X50" s="209" t="str">
        <f t="shared" si="5"/>
        <v xml:space="preserve"> </v>
      </c>
      <c r="Z50" s="74">
        <v>1420</v>
      </c>
      <c r="AA50" s="74" t="s">
        <v>534</v>
      </c>
      <c r="AB50" s="74" t="s">
        <v>535</v>
      </c>
      <c r="AC50" s="74" t="s">
        <v>484</v>
      </c>
      <c r="AD50" s="74" t="s">
        <v>61</v>
      </c>
      <c r="AE50" s="75" t="s">
        <v>536</v>
      </c>
      <c r="AF50" s="75" t="s">
        <v>537</v>
      </c>
      <c r="AG50" s="75" t="s">
        <v>538</v>
      </c>
      <c r="AH50" s="75" t="s">
        <v>539</v>
      </c>
      <c r="AI50" s="33" t="s">
        <v>489</v>
      </c>
      <c r="AJ50" s="76" t="s">
        <v>14</v>
      </c>
      <c r="AK50" s="74" t="s">
        <v>540</v>
      </c>
      <c r="AM50" s="258"/>
      <c r="AN50" s="101"/>
      <c r="AO50" s="101"/>
      <c r="AV50" s="192" t="str">
        <f>IF(BB50="","",SUM(AW$17:AW50))</f>
        <v/>
      </c>
      <c r="AW50" s="192" t="str">
        <f t="shared" si="7"/>
        <v/>
      </c>
      <c r="AX50" s="193" t="str">
        <f>IF(ISBLANK(選手登録!M50),"",選手登録!M50)</f>
        <v/>
      </c>
      <c r="AY50" s="193" t="str">
        <f>IF(ISBLANK(選手登録!N50),"",選手登録!N50)</f>
        <v/>
      </c>
      <c r="AZ50" s="193" t="str">
        <f>IF(ISBLANK(選手登録!O50),"",選手登録!O50)</f>
        <v/>
      </c>
      <c r="BA50" s="193" t="str">
        <f>IF(ISBLANK(選手登録!F50),"",選手登録!F50)</f>
        <v/>
      </c>
      <c r="BB50" s="193" t="str">
        <f>IF(ISBLANK(選手登録!G50),"",選手登録!G50)</f>
        <v/>
      </c>
      <c r="BC50" s="193" t="str">
        <f>IF(ISBLANK(選手登録!H50),"",選手登録!H50)</f>
        <v/>
      </c>
      <c r="BD50" s="193" t="str">
        <f>IF(ISBLANK(選手登録!K50),"",DBCS(選手登録!K50))</f>
        <v/>
      </c>
      <c r="BE50" s="193" t="str">
        <f>IF(ISBLANK(選手登録!L50),"",DBCS(選手登録!L50))</f>
        <v/>
      </c>
      <c r="BF50" s="193" t="str">
        <f>IF(ISBLANK(選手登録!P50),"",選手登録!P50)</f>
        <v>男</v>
      </c>
      <c r="BG50" s="193" t="str">
        <f>IF(ISBLANK(選手登録!I50),"",選手登録!I50)</f>
        <v/>
      </c>
      <c r="BH50" s="193"/>
      <c r="BI50" s="194"/>
      <c r="BJ50" s="194"/>
      <c r="BK50" s="193"/>
    </row>
    <row r="51" spans="1:63" ht="14.25" thickBot="1" x14ac:dyDescent="0.2">
      <c r="A51" s="147"/>
      <c r="B51" s="195" t="str">
        <f>IF(ISBLANK(G51),"",COUNTA(G$17:G51))</f>
        <v/>
      </c>
      <c r="C51" s="140"/>
      <c r="D51" s="196">
        <v>10035</v>
      </c>
      <c r="E51" s="245">
        <v>35</v>
      </c>
      <c r="F51" s="109" t="str">
        <f t="shared" si="2"/>
        <v/>
      </c>
      <c r="G51" s="216"/>
      <c r="H51" s="217"/>
      <c r="I51" s="237"/>
      <c r="J51" s="219" t="str">
        <f t="shared" si="8"/>
        <v/>
      </c>
      <c r="K51" s="220"/>
      <c r="L51" s="255"/>
      <c r="M51" s="241"/>
      <c r="N51" s="242"/>
      <c r="O51" s="243"/>
      <c r="P51" s="196" t="s">
        <v>246</v>
      </c>
      <c r="Q51" s="208"/>
      <c r="R51" s="71"/>
      <c r="S51" s="72">
        <f t="shared" si="0"/>
        <v>1450</v>
      </c>
      <c r="T51" s="73" t="str">
        <f t="shared" si="1"/>
        <v>長束中</v>
      </c>
      <c r="U51" s="54"/>
      <c r="V51" s="209">
        <f t="shared" si="3"/>
        <v>0</v>
      </c>
      <c r="W51" s="209" t="b">
        <f>IF(V51=2,G51&amp;"　　　"&amp;H51,IF(V51=3,G51&amp;"　　"&amp;H51,IF(V51=4,G51&amp;"　"&amp;H51,IF(V51&gt;4,G51&amp;H51))))</f>
        <v>0</v>
      </c>
      <c r="X51" s="209" t="str">
        <f t="shared" si="5"/>
        <v xml:space="preserve"> </v>
      </c>
      <c r="Z51" s="74">
        <v>1450</v>
      </c>
      <c r="AA51" s="74" t="s">
        <v>541</v>
      </c>
      <c r="AB51" s="74" t="s">
        <v>542</v>
      </c>
      <c r="AC51" s="74" t="s">
        <v>484</v>
      </c>
      <c r="AD51" s="74" t="s">
        <v>61</v>
      </c>
      <c r="AE51" s="75" t="s">
        <v>543</v>
      </c>
      <c r="AF51" s="75" t="s">
        <v>544</v>
      </c>
      <c r="AG51" s="75" t="s">
        <v>545</v>
      </c>
      <c r="AH51" s="75" t="s">
        <v>546</v>
      </c>
      <c r="AI51" s="33" t="s">
        <v>489</v>
      </c>
      <c r="AJ51" s="76" t="s">
        <v>15</v>
      </c>
      <c r="AK51" s="74" t="s">
        <v>547</v>
      </c>
      <c r="AM51" s="258"/>
      <c r="AN51" s="101"/>
      <c r="AO51" s="101"/>
      <c r="AV51" s="192" t="str">
        <f>IF(BB51="","",SUM(AW$17:AW51))</f>
        <v/>
      </c>
      <c r="AW51" s="192" t="str">
        <f t="shared" si="7"/>
        <v/>
      </c>
      <c r="AX51" s="193" t="str">
        <f>IF(ISBLANK(選手登録!M51),"",選手登録!M51)</f>
        <v/>
      </c>
      <c r="AY51" s="193" t="str">
        <f>IF(ISBLANK(選手登録!N51),"",選手登録!N51)</f>
        <v/>
      </c>
      <c r="AZ51" s="193" t="str">
        <f>IF(ISBLANK(選手登録!O51),"",選手登録!O51)</f>
        <v/>
      </c>
      <c r="BA51" s="193" t="str">
        <f>IF(ISBLANK(選手登録!F51),"",選手登録!F51)</f>
        <v/>
      </c>
      <c r="BB51" s="193" t="str">
        <f>IF(ISBLANK(選手登録!G51),"",選手登録!G51)</f>
        <v/>
      </c>
      <c r="BC51" s="193" t="str">
        <f>IF(ISBLANK(選手登録!H51),"",選手登録!H51)</f>
        <v/>
      </c>
      <c r="BD51" s="193" t="str">
        <f>IF(ISBLANK(選手登録!K51),"",DBCS(選手登録!K51))</f>
        <v/>
      </c>
      <c r="BE51" s="193" t="str">
        <f>IF(ISBLANK(選手登録!L51),"",DBCS(選手登録!L51))</f>
        <v/>
      </c>
      <c r="BF51" s="193" t="str">
        <f>IF(ISBLANK(選手登録!P51),"",選手登録!P51)</f>
        <v>男</v>
      </c>
      <c r="BG51" s="193" t="str">
        <f>IF(ISBLANK(選手登録!I51),"",選手登録!I51)</f>
        <v/>
      </c>
      <c r="BH51" s="193"/>
      <c r="BI51" s="194"/>
      <c r="BJ51" s="194"/>
      <c r="BK51" s="193"/>
    </row>
    <row r="52" spans="1:63" x14ac:dyDescent="0.15">
      <c r="A52" s="147"/>
      <c r="B52" s="195" t="str">
        <f>IF(ISBLANK(G52),"",COUNTA(G$17:G52))</f>
        <v/>
      </c>
      <c r="C52" s="140"/>
      <c r="D52" s="196">
        <v>10036</v>
      </c>
      <c r="E52" s="197">
        <v>36</v>
      </c>
      <c r="F52" s="252" t="str">
        <f t="shared" si="2"/>
        <v/>
      </c>
      <c r="G52" s="226"/>
      <c r="H52" s="227"/>
      <c r="I52" s="228"/>
      <c r="J52" s="229" t="str">
        <f t="shared" si="8"/>
        <v/>
      </c>
      <c r="K52" s="230"/>
      <c r="L52" s="256"/>
      <c r="M52" s="232"/>
      <c r="N52" s="233"/>
      <c r="O52" s="234"/>
      <c r="P52" s="196" t="s">
        <v>246</v>
      </c>
      <c r="Q52" s="208"/>
      <c r="R52" s="71"/>
      <c r="S52" s="72">
        <f t="shared" si="0"/>
        <v>1480</v>
      </c>
      <c r="T52" s="73" t="str">
        <f t="shared" si="1"/>
        <v>高取北中</v>
      </c>
      <c r="U52" s="54"/>
      <c r="V52" s="209">
        <f t="shared" si="3"/>
        <v>0</v>
      </c>
      <c r="W52" s="209" t="b">
        <f>IF(V52=2,G52&amp;"　　　"&amp;H52,IF(V52=3,G52&amp;"　　"&amp;H52,IF(V52=4,G52&amp;"　"&amp;H52,IF(V52&gt;4,G52&amp;H52))))</f>
        <v>0</v>
      </c>
      <c r="X52" s="209" t="str">
        <f t="shared" si="5"/>
        <v xml:space="preserve"> </v>
      </c>
      <c r="Z52" s="74">
        <v>1480</v>
      </c>
      <c r="AA52" s="74" t="s">
        <v>548</v>
      </c>
      <c r="AB52" s="74" t="s">
        <v>549</v>
      </c>
      <c r="AC52" s="74" t="s">
        <v>484</v>
      </c>
      <c r="AD52" s="74" t="s">
        <v>61</v>
      </c>
      <c r="AE52" s="75" t="s">
        <v>550</v>
      </c>
      <c r="AF52" s="75" t="s">
        <v>551</v>
      </c>
      <c r="AG52" s="75" t="s">
        <v>552</v>
      </c>
      <c r="AH52" s="75" t="s">
        <v>553</v>
      </c>
      <c r="AI52" s="33" t="s">
        <v>489</v>
      </c>
      <c r="AJ52" s="76" t="s">
        <v>16</v>
      </c>
      <c r="AK52" s="74" t="s">
        <v>554</v>
      </c>
      <c r="AM52" s="258"/>
      <c r="AN52" s="101"/>
      <c r="AO52" s="101"/>
      <c r="AV52" s="192" t="str">
        <f>IF(BB52="","",SUM(AW$17:AW52))</f>
        <v/>
      </c>
      <c r="AW52" s="192" t="str">
        <f t="shared" si="7"/>
        <v/>
      </c>
      <c r="AX52" s="193" t="str">
        <f>IF(ISBLANK(選手登録!M52),"",選手登録!M52)</f>
        <v/>
      </c>
      <c r="AY52" s="193" t="str">
        <f>IF(ISBLANK(選手登録!N52),"",選手登録!N52)</f>
        <v/>
      </c>
      <c r="AZ52" s="193" t="str">
        <f>IF(ISBLANK(選手登録!O52),"",選手登録!O52)</f>
        <v/>
      </c>
      <c r="BA52" s="193" t="str">
        <f>IF(ISBLANK(選手登録!F52),"",選手登録!F52)</f>
        <v/>
      </c>
      <c r="BB52" s="193" t="str">
        <f>IF(ISBLANK(選手登録!G52),"",選手登録!G52)</f>
        <v/>
      </c>
      <c r="BC52" s="193" t="str">
        <f>IF(ISBLANK(選手登録!H52),"",選手登録!H52)</f>
        <v/>
      </c>
      <c r="BD52" s="193" t="str">
        <f>IF(ISBLANK(選手登録!K52),"",DBCS(選手登録!K52))</f>
        <v/>
      </c>
      <c r="BE52" s="193" t="str">
        <f>IF(ISBLANK(選手登録!L52),"",DBCS(選手登録!L52))</f>
        <v/>
      </c>
      <c r="BF52" s="193" t="str">
        <f>IF(ISBLANK(選手登録!P52),"",選手登録!P52)</f>
        <v>男</v>
      </c>
      <c r="BG52" s="193" t="str">
        <f>IF(ISBLANK(選手登録!I52),"",選手登録!I52)</f>
        <v/>
      </c>
      <c r="BH52" s="193"/>
      <c r="BI52" s="194"/>
      <c r="BJ52" s="194"/>
      <c r="BK52" s="193"/>
    </row>
    <row r="53" spans="1:63" x14ac:dyDescent="0.15">
      <c r="A53" s="147"/>
      <c r="B53" s="195" t="str">
        <f>IF(ISBLANK(G53),"",COUNTA(G$17:G53))</f>
        <v/>
      </c>
      <c r="C53" s="140"/>
      <c r="D53" s="196">
        <v>10037</v>
      </c>
      <c r="E53" s="210">
        <v>37</v>
      </c>
      <c r="F53" s="253" t="str">
        <f t="shared" si="2"/>
        <v/>
      </c>
      <c r="G53" s="199"/>
      <c r="H53" s="200"/>
      <c r="I53" s="201"/>
      <c r="J53" s="202" t="str">
        <f t="shared" si="8"/>
        <v/>
      </c>
      <c r="K53" s="203"/>
      <c r="L53" s="244"/>
      <c r="M53" s="211"/>
      <c r="N53" s="212"/>
      <c r="O53" s="213"/>
      <c r="P53" s="196" t="s">
        <v>246</v>
      </c>
      <c r="Q53" s="208"/>
      <c r="R53" s="71"/>
      <c r="S53" s="72">
        <f t="shared" si="0"/>
        <v>1510</v>
      </c>
      <c r="T53" s="73" t="str">
        <f t="shared" si="1"/>
        <v>城山北中</v>
      </c>
      <c r="U53" s="54"/>
      <c r="V53" s="209">
        <f t="shared" si="3"/>
        <v>0</v>
      </c>
      <c r="W53" s="209" t="b">
        <f>IF(V53=2,G53&amp;"　"&amp;H53,IF(V53=3,G53&amp;"　"&amp;H53,IF(V53=4,G53&amp;"　"&amp;H53,IF(V53&gt;4,G53&amp;"　"&amp;H53))))</f>
        <v>0</v>
      </c>
      <c r="X53" s="209" t="str">
        <f t="shared" si="5"/>
        <v xml:space="preserve"> </v>
      </c>
      <c r="Z53" s="74">
        <v>1510</v>
      </c>
      <c r="AA53" s="74" t="s">
        <v>555</v>
      </c>
      <c r="AB53" s="74" t="s">
        <v>556</v>
      </c>
      <c r="AC53" s="74" t="s">
        <v>484</v>
      </c>
      <c r="AD53" s="74" t="s">
        <v>61</v>
      </c>
      <c r="AE53" s="75" t="s">
        <v>557</v>
      </c>
      <c r="AF53" s="75" t="s">
        <v>558</v>
      </c>
      <c r="AG53" s="75" t="s">
        <v>559</v>
      </c>
      <c r="AH53" s="75" t="s">
        <v>560</v>
      </c>
      <c r="AI53" s="33" t="s">
        <v>489</v>
      </c>
      <c r="AJ53" s="76" t="s">
        <v>20</v>
      </c>
      <c r="AK53" s="74" t="s">
        <v>561</v>
      </c>
      <c r="AM53" s="258"/>
      <c r="AN53" s="101"/>
      <c r="AO53" s="101"/>
      <c r="AV53" s="192" t="str">
        <f>IF(BB53="","",SUM(AW$17:AW53))</f>
        <v/>
      </c>
      <c r="AW53" s="192" t="str">
        <f t="shared" si="7"/>
        <v/>
      </c>
      <c r="AX53" s="193" t="str">
        <f>IF(ISBLANK(選手登録!M53),"",選手登録!M53)</f>
        <v/>
      </c>
      <c r="AY53" s="193" t="str">
        <f>IF(ISBLANK(選手登録!N53),"",選手登録!N53)</f>
        <v/>
      </c>
      <c r="AZ53" s="193" t="str">
        <f>IF(ISBLANK(選手登録!O53),"",選手登録!O53)</f>
        <v/>
      </c>
      <c r="BA53" s="193" t="str">
        <f>IF(ISBLANK(選手登録!F53),"",選手登録!F53)</f>
        <v/>
      </c>
      <c r="BB53" s="193" t="str">
        <f>IF(ISBLANK(選手登録!G53),"",選手登録!G53)</f>
        <v/>
      </c>
      <c r="BC53" s="193" t="str">
        <f>IF(ISBLANK(選手登録!H53),"",選手登録!H53)</f>
        <v/>
      </c>
      <c r="BD53" s="193" t="str">
        <f>IF(ISBLANK(選手登録!K53),"",DBCS(選手登録!K53))</f>
        <v/>
      </c>
      <c r="BE53" s="193" t="str">
        <f>IF(ISBLANK(選手登録!L53),"",DBCS(選手登録!L53))</f>
        <v/>
      </c>
      <c r="BF53" s="193" t="str">
        <f>IF(ISBLANK(選手登録!P53),"",選手登録!P53)</f>
        <v>男</v>
      </c>
      <c r="BG53" s="193" t="str">
        <f>IF(ISBLANK(選手登録!I53),"",選手登録!I53)</f>
        <v/>
      </c>
      <c r="BH53" s="193"/>
      <c r="BI53" s="194"/>
      <c r="BJ53" s="194"/>
      <c r="BK53" s="193"/>
    </row>
    <row r="54" spans="1:63" x14ac:dyDescent="0.15">
      <c r="A54" s="147"/>
      <c r="B54" s="195" t="str">
        <f>IF(ISBLANK(G54),"",COUNTA(G$17:G54))</f>
        <v/>
      </c>
      <c r="C54" s="140"/>
      <c r="D54" s="196">
        <v>10038</v>
      </c>
      <c r="E54" s="210">
        <v>38</v>
      </c>
      <c r="F54" s="253" t="str">
        <f t="shared" si="2"/>
        <v/>
      </c>
      <c r="G54" s="199"/>
      <c r="H54" s="200"/>
      <c r="I54" s="201"/>
      <c r="J54" s="202" t="str">
        <f t="shared" si="8"/>
        <v/>
      </c>
      <c r="K54" s="203"/>
      <c r="L54" s="244"/>
      <c r="M54" s="211"/>
      <c r="N54" s="212"/>
      <c r="O54" s="213"/>
      <c r="P54" s="196" t="s">
        <v>246</v>
      </c>
      <c r="Q54" s="208"/>
      <c r="R54" s="71"/>
      <c r="S54" s="72">
        <f t="shared" si="0"/>
        <v>1540</v>
      </c>
      <c r="T54" s="73" t="str">
        <f t="shared" si="1"/>
        <v>東原中</v>
      </c>
      <c r="U54" s="54"/>
      <c r="V54" s="209">
        <f t="shared" si="3"/>
        <v>0</v>
      </c>
      <c r="W54" s="209" t="b">
        <f t="shared" ref="W54:W96" si="9">IF(V54=2,G54&amp;"　"&amp;H54,IF(V54=3,G54&amp;"　"&amp;H54,IF(V54=4,G54&amp;"　"&amp;H54,IF(V54&gt;4,G54&amp;"　"&amp;H54))))</f>
        <v>0</v>
      </c>
      <c r="X54" s="209" t="str">
        <f t="shared" si="5"/>
        <v xml:space="preserve"> </v>
      </c>
      <c r="Z54" s="74">
        <v>1540</v>
      </c>
      <c r="AA54" s="74" t="s">
        <v>562</v>
      </c>
      <c r="AB54" s="74" t="s">
        <v>563</v>
      </c>
      <c r="AC54" s="74" t="s">
        <v>484</v>
      </c>
      <c r="AD54" s="74" t="s">
        <v>61</v>
      </c>
      <c r="AE54" s="75" t="s">
        <v>564</v>
      </c>
      <c r="AF54" s="75" t="s">
        <v>565</v>
      </c>
      <c r="AG54" s="75" t="s">
        <v>566</v>
      </c>
      <c r="AH54" s="75" t="s">
        <v>567</v>
      </c>
      <c r="AI54" s="33" t="s">
        <v>489</v>
      </c>
      <c r="AJ54" s="76" t="s">
        <v>21</v>
      </c>
      <c r="AK54" s="74" t="s">
        <v>568</v>
      </c>
      <c r="AM54" s="258"/>
      <c r="AN54" s="101"/>
      <c r="AO54" s="101"/>
      <c r="AV54" s="192" t="str">
        <f>IF(BB54="","",SUM(AW$17:AW54))</f>
        <v/>
      </c>
      <c r="AW54" s="192" t="str">
        <f t="shared" si="7"/>
        <v/>
      </c>
      <c r="AX54" s="193" t="str">
        <f>IF(ISBLANK(選手登録!M54),"",選手登録!M54)</f>
        <v/>
      </c>
      <c r="AY54" s="193" t="str">
        <f>IF(ISBLANK(選手登録!N54),"",選手登録!N54)</f>
        <v/>
      </c>
      <c r="AZ54" s="193" t="str">
        <f>IF(ISBLANK(選手登録!O54),"",選手登録!O54)</f>
        <v/>
      </c>
      <c r="BA54" s="193" t="str">
        <f>IF(ISBLANK(選手登録!F54),"",選手登録!F54)</f>
        <v/>
      </c>
      <c r="BB54" s="193" t="str">
        <f>IF(ISBLANK(選手登録!G54),"",選手登録!G54)</f>
        <v/>
      </c>
      <c r="BC54" s="193" t="str">
        <f>IF(ISBLANK(選手登録!H54),"",選手登録!H54)</f>
        <v/>
      </c>
      <c r="BD54" s="193" t="str">
        <f>IF(ISBLANK(選手登録!K54),"",DBCS(選手登録!K54))</f>
        <v/>
      </c>
      <c r="BE54" s="193" t="str">
        <f>IF(ISBLANK(選手登録!L54),"",DBCS(選手登録!L54))</f>
        <v/>
      </c>
      <c r="BF54" s="193" t="str">
        <f>IF(ISBLANK(選手登録!P54),"",選手登録!P54)</f>
        <v>男</v>
      </c>
      <c r="BG54" s="193" t="str">
        <f>IF(ISBLANK(選手登録!I54),"",選手登録!I54)</f>
        <v/>
      </c>
      <c r="BH54" s="193"/>
      <c r="BI54" s="194"/>
      <c r="BJ54" s="194"/>
      <c r="BK54" s="193"/>
    </row>
    <row r="55" spans="1:63" x14ac:dyDescent="0.15">
      <c r="A55" s="147"/>
      <c r="B55" s="195" t="str">
        <f>IF(ISBLANK(G55),"",COUNTA(G$17:G55))</f>
        <v/>
      </c>
      <c r="C55" s="140"/>
      <c r="D55" s="196">
        <v>10039</v>
      </c>
      <c r="E55" s="210">
        <v>39</v>
      </c>
      <c r="F55" s="253" t="str">
        <f t="shared" si="2"/>
        <v/>
      </c>
      <c r="G55" s="199"/>
      <c r="H55" s="200"/>
      <c r="I55" s="201"/>
      <c r="J55" s="202" t="str">
        <f t="shared" si="8"/>
        <v/>
      </c>
      <c r="K55" s="203"/>
      <c r="L55" s="244"/>
      <c r="M55" s="211"/>
      <c r="N55" s="212"/>
      <c r="O55" s="213"/>
      <c r="P55" s="196" t="s">
        <v>246</v>
      </c>
      <c r="Q55" s="208"/>
      <c r="R55" s="71"/>
      <c r="S55" s="72">
        <f t="shared" si="0"/>
        <v>1570</v>
      </c>
      <c r="T55" s="73" t="str">
        <f t="shared" si="1"/>
        <v>大塚中</v>
      </c>
      <c r="U55" s="54"/>
      <c r="V55" s="209">
        <f t="shared" si="3"/>
        <v>0</v>
      </c>
      <c r="W55" s="209" t="b">
        <f t="shared" si="9"/>
        <v>0</v>
      </c>
      <c r="X55" s="209" t="str">
        <f t="shared" si="5"/>
        <v xml:space="preserve"> </v>
      </c>
      <c r="Z55" s="74">
        <v>1570</v>
      </c>
      <c r="AA55" s="74" t="s">
        <v>569</v>
      </c>
      <c r="AB55" s="74" t="s">
        <v>570</v>
      </c>
      <c r="AC55" s="74" t="s">
        <v>484</v>
      </c>
      <c r="AD55" s="74" t="s">
        <v>61</v>
      </c>
      <c r="AE55" s="75" t="s">
        <v>571</v>
      </c>
      <c r="AF55" s="75" t="s">
        <v>572</v>
      </c>
      <c r="AG55" s="75" t="s">
        <v>573</v>
      </c>
      <c r="AH55" s="75" t="s">
        <v>574</v>
      </c>
      <c r="AI55" s="33" t="s">
        <v>489</v>
      </c>
      <c r="AJ55" s="76" t="s">
        <v>22</v>
      </c>
      <c r="AK55" s="74" t="s">
        <v>575</v>
      </c>
      <c r="AM55" s="258"/>
      <c r="AN55" s="101"/>
      <c r="AO55" s="101"/>
      <c r="AV55" s="192" t="str">
        <f>IF(BB55="","",SUM(AW$17:AW55))</f>
        <v/>
      </c>
      <c r="AW55" s="192" t="str">
        <f t="shared" si="7"/>
        <v/>
      </c>
      <c r="AX55" s="193" t="str">
        <f>IF(ISBLANK(選手登録!M55),"",選手登録!M55)</f>
        <v/>
      </c>
      <c r="AY55" s="193" t="str">
        <f>IF(ISBLANK(選手登録!N55),"",選手登録!N55)</f>
        <v/>
      </c>
      <c r="AZ55" s="193" t="str">
        <f>IF(ISBLANK(選手登録!O55),"",選手登録!O55)</f>
        <v/>
      </c>
      <c r="BA55" s="193" t="str">
        <f>IF(ISBLANK(選手登録!F55),"",選手登録!F55)</f>
        <v/>
      </c>
      <c r="BB55" s="193" t="str">
        <f>IF(ISBLANK(選手登録!G55),"",選手登録!G55)</f>
        <v/>
      </c>
      <c r="BC55" s="193" t="str">
        <f>IF(ISBLANK(選手登録!H55),"",選手登録!H55)</f>
        <v/>
      </c>
      <c r="BD55" s="193" t="str">
        <f>IF(ISBLANK(選手登録!K55),"",DBCS(選手登録!K55))</f>
        <v/>
      </c>
      <c r="BE55" s="193" t="str">
        <f>IF(ISBLANK(選手登録!L55),"",DBCS(選手登録!L55))</f>
        <v/>
      </c>
      <c r="BF55" s="193" t="str">
        <f>IF(ISBLANK(選手登録!P55),"",選手登録!P55)</f>
        <v>男</v>
      </c>
      <c r="BG55" s="193" t="str">
        <f>IF(ISBLANK(選手登録!I55),"",選手登録!I55)</f>
        <v/>
      </c>
      <c r="BH55" s="193"/>
      <c r="BI55" s="194"/>
      <c r="BJ55" s="194"/>
      <c r="BK55" s="193"/>
    </row>
    <row r="56" spans="1:63" ht="14.25" thickBot="1" x14ac:dyDescent="0.2">
      <c r="A56" s="147"/>
      <c r="B56" s="195" t="str">
        <f>IF(ISBLANK(G56),"",COUNTA(G$17:G56))</f>
        <v/>
      </c>
      <c r="C56" s="140"/>
      <c r="D56" s="196">
        <v>10040</v>
      </c>
      <c r="E56" s="214">
        <v>40</v>
      </c>
      <c r="F56" s="254" t="str">
        <f t="shared" si="2"/>
        <v/>
      </c>
      <c r="G56" s="235"/>
      <c r="H56" s="236"/>
      <c r="I56" s="237"/>
      <c r="J56" s="238" t="str">
        <f t="shared" si="8"/>
        <v/>
      </c>
      <c r="K56" s="239"/>
      <c r="L56" s="257"/>
      <c r="M56" s="222"/>
      <c r="N56" s="242"/>
      <c r="O56" s="243"/>
      <c r="P56" s="196" t="s">
        <v>246</v>
      </c>
      <c r="Q56" s="208"/>
      <c r="R56" s="71"/>
      <c r="S56" s="72">
        <f t="shared" si="0"/>
        <v>1600</v>
      </c>
      <c r="T56" s="73" t="str">
        <f t="shared" si="1"/>
        <v>ＡＩＣＪ中</v>
      </c>
      <c r="U56" s="54"/>
      <c r="V56" s="209">
        <f t="shared" si="3"/>
        <v>0</v>
      </c>
      <c r="W56" s="209" t="b">
        <f t="shared" si="9"/>
        <v>0</v>
      </c>
      <c r="X56" s="209" t="str">
        <f t="shared" si="5"/>
        <v xml:space="preserve"> </v>
      </c>
      <c r="Z56" s="74">
        <v>1600</v>
      </c>
      <c r="AA56" s="74" t="s">
        <v>576</v>
      </c>
      <c r="AB56" s="74" t="s">
        <v>577</v>
      </c>
      <c r="AC56" s="74" t="s">
        <v>484</v>
      </c>
      <c r="AD56" s="74" t="s">
        <v>61</v>
      </c>
      <c r="AE56" s="75" t="s">
        <v>508</v>
      </c>
      <c r="AF56" s="75" t="s">
        <v>578</v>
      </c>
      <c r="AG56" s="75" t="s">
        <v>579</v>
      </c>
      <c r="AH56" s="75" t="s">
        <v>580</v>
      </c>
      <c r="AI56" s="33" t="s">
        <v>489</v>
      </c>
      <c r="AJ56" s="76" t="s">
        <v>23</v>
      </c>
      <c r="AK56" s="74" t="s">
        <v>581</v>
      </c>
      <c r="AM56" s="258"/>
      <c r="AN56" s="101"/>
      <c r="AO56" s="101"/>
      <c r="AV56" s="192" t="str">
        <f>IF(BB56="","",SUM(AW$17:AW56))</f>
        <v/>
      </c>
      <c r="AW56" s="192" t="str">
        <f t="shared" si="7"/>
        <v/>
      </c>
      <c r="AX56" s="193" t="str">
        <f>IF(ISBLANK(選手登録!M56),"",選手登録!M56)</f>
        <v/>
      </c>
      <c r="AY56" s="193" t="str">
        <f>IF(ISBLANK(選手登録!N56),"",選手登録!N56)</f>
        <v/>
      </c>
      <c r="AZ56" s="193" t="str">
        <f>IF(ISBLANK(選手登録!O56),"",選手登録!O56)</f>
        <v/>
      </c>
      <c r="BA56" s="193" t="str">
        <f>IF(ISBLANK(選手登録!F56),"",選手登録!F56)</f>
        <v/>
      </c>
      <c r="BB56" s="193" t="str">
        <f>IF(ISBLANK(選手登録!G56),"",選手登録!G56)</f>
        <v/>
      </c>
      <c r="BC56" s="193" t="str">
        <f>IF(ISBLANK(選手登録!H56),"",選手登録!H56)</f>
        <v/>
      </c>
      <c r="BD56" s="193" t="str">
        <f>IF(ISBLANK(選手登録!K56),"",DBCS(選手登録!K56))</f>
        <v/>
      </c>
      <c r="BE56" s="193" t="str">
        <f>IF(ISBLANK(選手登録!L56),"",DBCS(選手登録!L56))</f>
        <v/>
      </c>
      <c r="BF56" s="193" t="str">
        <f>IF(ISBLANK(選手登録!P56),"",選手登録!P56)</f>
        <v>男</v>
      </c>
      <c r="BG56" s="193" t="str">
        <f>IF(ISBLANK(選手登録!I56),"",選手登録!I56)</f>
        <v/>
      </c>
      <c r="BH56" s="193"/>
      <c r="BI56" s="194"/>
      <c r="BJ56" s="194"/>
      <c r="BK56" s="193"/>
    </row>
    <row r="57" spans="1:63" x14ac:dyDescent="0.15">
      <c r="A57" s="147"/>
      <c r="B57" s="195" t="str">
        <f>IF(ISBLANK(G57),"",COUNTA(G$17:G57))</f>
        <v/>
      </c>
      <c r="C57" s="140"/>
      <c r="D57" s="196">
        <v>10041</v>
      </c>
      <c r="E57" s="225">
        <v>41</v>
      </c>
      <c r="F57" s="198" t="str">
        <f t="shared" si="2"/>
        <v/>
      </c>
      <c r="G57" s="199"/>
      <c r="H57" s="200"/>
      <c r="I57" s="201"/>
      <c r="J57" s="202" t="str">
        <f t="shared" si="8"/>
        <v/>
      </c>
      <c r="K57" s="203"/>
      <c r="L57" s="244"/>
      <c r="M57" s="232"/>
      <c r="N57" s="233"/>
      <c r="O57" s="234"/>
      <c r="P57" s="196" t="s">
        <v>246</v>
      </c>
      <c r="Q57" s="208"/>
      <c r="R57" s="71"/>
      <c r="S57" s="72">
        <f t="shared" si="0"/>
        <v>1630</v>
      </c>
      <c r="T57" s="73" t="str">
        <f t="shared" si="1"/>
        <v>白木中</v>
      </c>
      <c r="U57" s="54"/>
      <c r="V57" s="209">
        <f t="shared" si="3"/>
        <v>0</v>
      </c>
      <c r="W57" s="209" t="b">
        <f t="shared" si="9"/>
        <v>0</v>
      </c>
      <c r="X57" s="209" t="str">
        <f t="shared" si="5"/>
        <v xml:space="preserve"> </v>
      </c>
      <c r="Z57" s="74">
        <v>1630</v>
      </c>
      <c r="AA57" s="74" t="s">
        <v>582</v>
      </c>
      <c r="AB57" s="74" t="s">
        <v>583</v>
      </c>
      <c r="AC57" s="74" t="s">
        <v>484</v>
      </c>
      <c r="AD57" s="74" t="s">
        <v>61</v>
      </c>
      <c r="AE57" s="75" t="s">
        <v>584</v>
      </c>
      <c r="AF57" s="75" t="s">
        <v>585</v>
      </c>
      <c r="AG57" s="75" t="s">
        <v>586</v>
      </c>
      <c r="AH57" s="75" t="s">
        <v>587</v>
      </c>
      <c r="AI57" s="33" t="s">
        <v>588</v>
      </c>
      <c r="AJ57" s="76" t="s">
        <v>589</v>
      </c>
      <c r="AK57" s="74" t="s">
        <v>590</v>
      </c>
      <c r="AM57" s="258"/>
      <c r="AN57" s="101"/>
      <c r="AO57" s="101"/>
      <c r="AV57" s="192" t="str">
        <f>IF(BB57="","",SUM(AW$17:AW57))</f>
        <v/>
      </c>
      <c r="AW57" s="192" t="str">
        <f t="shared" si="7"/>
        <v/>
      </c>
      <c r="AX57" s="193" t="str">
        <f>IF(ISBLANK(選手登録!M57),"",選手登録!M57)</f>
        <v/>
      </c>
      <c r="AY57" s="193" t="str">
        <f>IF(ISBLANK(選手登録!N57),"",選手登録!N57)</f>
        <v/>
      </c>
      <c r="AZ57" s="193" t="str">
        <f>IF(ISBLANK(選手登録!O57),"",選手登録!O57)</f>
        <v/>
      </c>
      <c r="BA57" s="193" t="str">
        <f>IF(ISBLANK(選手登録!F57),"",選手登録!F57)</f>
        <v/>
      </c>
      <c r="BB57" s="193" t="str">
        <f>IF(ISBLANK(選手登録!G57),"",選手登録!G57)</f>
        <v/>
      </c>
      <c r="BC57" s="193" t="str">
        <f>IF(ISBLANK(選手登録!H57),"",選手登録!H57)</f>
        <v/>
      </c>
      <c r="BD57" s="193" t="str">
        <f>IF(ISBLANK(選手登録!K57),"",DBCS(選手登録!K57))</f>
        <v/>
      </c>
      <c r="BE57" s="193" t="str">
        <f>IF(ISBLANK(選手登録!L57),"",DBCS(選手登録!L57))</f>
        <v/>
      </c>
      <c r="BF57" s="193" t="str">
        <f>IF(ISBLANK(選手登録!P57),"",選手登録!P57)</f>
        <v>男</v>
      </c>
      <c r="BG57" s="193" t="str">
        <f>IF(ISBLANK(選手登録!I57),"",選手登録!I57)</f>
        <v/>
      </c>
      <c r="BH57" s="193"/>
      <c r="BI57" s="194"/>
      <c r="BJ57" s="194"/>
      <c r="BK57" s="193"/>
    </row>
    <row r="58" spans="1:63" x14ac:dyDescent="0.15">
      <c r="A58" s="147"/>
      <c r="B58" s="195" t="str">
        <f>IF(ISBLANK(G58),"",COUNTA(G$17:G58))</f>
        <v/>
      </c>
      <c r="C58" s="140"/>
      <c r="D58" s="196">
        <v>10042</v>
      </c>
      <c r="E58" s="210">
        <v>42</v>
      </c>
      <c r="F58" s="198" t="str">
        <f t="shared" si="2"/>
        <v/>
      </c>
      <c r="G58" s="199"/>
      <c r="H58" s="200"/>
      <c r="I58" s="201"/>
      <c r="J58" s="202" t="str">
        <f t="shared" si="8"/>
        <v/>
      </c>
      <c r="K58" s="203"/>
      <c r="L58" s="244"/>
      <c r="M58" s="211"/>
      <c r="N58" s="212"/>
      <c r="O58" s="213"/>
      <c r="P58" s="196" t="s">
        <v>246</v>
      </c>
      <c r="Q58" s="208"/>
      <c r="R58" s="71"/>
      <c r="S58" s="72">
        <f t="shared" si="0"/>
        <v>1660</v>
      </c>
      <c r="T58" s="73" t="str">
        <f t="shared" si="1"/>
        <v>高陽中</v>
      </c>
      <c r="U58" s="54"/>
      <c r="V58" s="209">
        <f t="shared" si="3"/>
        <v>0</v>
      </c>
      <c r="W58" s="209" t="b">
        <f t="shared" si="9"/>
        <v>0</v>
      </c>
      <c r="X58" s="209" t="str">
        <f t="shared" si="5"/>
        <v xml:space="preserve"> </v>
      </c>
      <c r="Z58" s="74">
        <v>1660</v>
      </c>
      <c r="AA58" s="74" t="s">
        <v>591</v>
      </c>
      <c r="AB58" s="74" t="s">
        <v>592</v>
      </c>
      <c r="AC58" s="74" t="s">
        <v>484</v>
      </c>
      <c r="AD58" s="74" t="s">
        <v>61</v>
      </c>
      <c r="AE58" s="75" t="s">
        <v>593</v>
      </c>
      <c r="AF58" s="75" t="s">
        <v>594</v>
      </c>
      <c r="AG58" s="75" t="s">
        <v>595</v>
      </c>
      <c r="AH58" s="75" t="s">
        <v>596</v>
      </c>
      <c r="AI58" s="33" t="s">
        <v>588</v>
      </c>
      <c r="AJ58" s="76" t="s">
        <v>80</v>
      </c>
      <c r="AK58" s="74" t="s">
        <v>597</v>
      </c>
      <c r="AM58" s="258"/>
      <c r="AN58" s="101"/>
      <c r="AO58" s="101"/>
      <c r="AV58" s="192" t="str">
        <f>IF(BB58="","",SUM(AW$17:AW58))</f>
        <v/>
      </c>
      <c r="AW58" s="192" t="str">
        <f t="shared" si="7"/>
        <v/>
      </c>
      <c r="AX58" s="193" t="str">
        <f>IF(ISBLANK(選手登録!M58),"",選手登録!M58)</f>
        <v/>
      </c>
      <c r="AY58" s="193" t="str">
        <f>IF(ISBLANK(選手登録!N58),"",選手登録!N58)</f>
        <v/>
      </c>
      <c r="AZ58" s="193" t="str">
        <f>IF(ISBLANK(選手登録!O58),"",選手登録!O58)</f>
        <v/>
      </c>
      <c r="BA58" s="193" t="str">
        <f>IF(ISBLANK(選手登録!F58),"",選手登録!F58)</f>
        <v/>
      </c>
      <c r="BB58" s="193" t="str">
        <f>IF(ISBLANK(選手登録!G58),"",選手登録!G58)</f>
        <v/>
      </c>
      <c r="BC58" s="193" t="str">
        <f>IF(ISBLANK(選手登録!H58),"",選手登録!H58)</f>
        <v/>
      </c>
      <c r="BD58" s="193" t="str">
        <f>IF(ISBLANK(選手登録!K58),"",DBCS(選手登録!K58))</f>
        <v/>
      </c>
      <c r="BE58" s="193" t="str">
        <f>IF(ISBLANK(選手登録!L58),"",DBCS(選手登録!L58))</f>
        <v/>
      </c>
      <c r="BF58" s="193" t="str">
        <f>IF(ISBLANK(選手登録!P58),"",選手登録!P58)</f>
        <v>男</v>
      </c>
      <c r="BG58" s="193" t="str">
        <f>IF(ISBLANK(選手登録!I58),"",選手登録!I58)</f>
        <v/>
      </c>
      <c r="BH58" s="193"/>
      <c r="BI58" s="194"/>
      <c r="BJ58" s="194"/>
      <c r="BK58" s="193"/>
    </row>
    <row r="59" spans="1:63" x14ac:dyDescent="0.15">
      <c r="A59" s="147"/>
      <c r="B59" s="195" t="str">
        <f>IF(ISBLANK(G59),"",COUNTA(G$17:G59))</f>
        <v/>
      </c>
      <c r="C59" s="140"/>
      <c r="D59" s="196">
        <v>10043</v>
      </c>
      <c r="E59" s="210">
        <v>43</v>
      </c>
      <c r="F59" s="198" t="str">
        <f t="shared" si="2"/>
        <v/>
      </c>
      <c r="G59" s="199"/>
      <c r="H59" s="200"/>
      <c r="I59" s="201"/>
      <c r="J59" s="202" t="str">
        <f t="shared" si="8"/>
        <v/>
      </c>
      <c r="K59" s="203"/>
      <c r="L59" s="244"/>
      <c r="M59" s="211"/>
      <c r="N59" s="212"/>
      <c r="O59" s="213"/>
      <c r="P59" s="196" t="s">
        <v>246</v>
      </c>
      <c r="Q59" s="208"/>
      <c r="R59" s="71"/>
      <c r="S59" s="72">
        <f t="shared" si="0"/>
        <v>1690</v>
      </c>
      <c r="T59" s="73" t="str">
        <f t="shared" si="1"/>
        <v>落合中</v>
      </c>
      <c r="U59" s="54"/>
      <c r="V59" s="209">
        <f t="shared" si="3"/>
        <v>0</v>
      </c>
      <c r="W59" s="209" t="b">
        <f t="shared" si="9"/>
        <v>0</v>
      </c>
      <c r="X59" s="209" t="str">
        <f t="shared" si="5"/>
        <v xml:space="preserve"> </v>
      </c>
      <c r="Z59" s="74">
        <v>1690</v>
      </c>
      <c r="AA59" s="74" t="s">
        <v>598</v>
      </c>
      <c r="AB59" s="74" t="s">
        <v>599</v>
      </c>
      <c r="AC59" s="74" t="s">
        <v>484</v>
      </c>
      <c r="AD59" s="74" t="s">
        <v>61</v>
      </c>
      <c r="AE59" s="75" t="s">
        <v>600</v>
      </c>
      <c r="AF59" s="75" t="s">
        <v>601</v>
      </c>
      <c r="AG59" s="75" t="s">
        <v>602</v>
      </c>
      <c r="AH59" s="75" t="s">
        <v>603</v>
      </c>
      <c r="AI59" s="33" t="s">
        <v>588</v>
      </c>
      <c r="AJ59" s="76" t="s">
        <v>9</v>
      </c>
      <c r="AK59" s="74" t="s">
        <v>604</v>
      </c>
      <c r="AM59" s="258"/>
      <c r="AN59" s="101"/>
      <c r="AO59" s="101"/>
      <c r="AV59" s="192" t="str">
        <f>IF(BB59="","",SUM(AW$17:AW59))</f>
        <v/>
      </c>
      <c r="AW59" s="192" t="str">
        <f t="shared" si="7"/>
        <v/>
      </c>
      <c r="AX59" s="193" t="str">
        <f>IF(ISBLANK(選手登録!M59),"",選手登録!M59)</f>
        <v/>
      </c>
      <c r="AY59" s="193" t="str">
        <f>IF(ISBLANK(選手登録!N59),"",選手登録!N59)</f>
        <v/>
      </c>
      <c r="AZ59" s="193" t="str">
        <f>IF(ISBLANK(選手登録!O59),"",選手登録!O59)</f>
        <v/>
      </c>
      <c r="BA59" s="193" t="str">
        <f>IF(ISBLANK(選手登録!F59),"",選手登録!F59)</f>
        <v/>
      </c>
      <c r="BB59" s="193" t="str">
        <f>IF(ISBLANK(選手登録!G59),"",選手登録!G59)</f>
        <v/>
      </c>
      <c r="BC59" s="193" t="str">
        <f>IF(ISBLANK(選手登録!H59),"",選手登録!H59)</f>
        <v/>
      </c>
      <c r="BD59" s="193" t="str">
        <f>IF(ISBLANK(選手登録!K59),"",DBCS(選手登録!K59))</f>
        <v/>
      </c>
      <c r="BE59" s="193" t="str">
        <f>IF(ISBLANK(選手登録!L59),"",DBCS(選手登録!L59))</f>
        <v/>
      </c>
      <c r="BF59" s="193" t="str">
        <f>IF(ISBLANK(選手登録!P59),"",選手登録!P59)</f>
        <v>男</v>
      </c>
      <c r="BG59" s="193" t="str">
        <f>IF(ISBLANK(選手登録!I59),"",選手登録!I59)</f>
        <v/>
      </c>
      <c r="BH59" s="193"/>
      <c r="BI59" s="194"/>
      <c r="BJ59" s="194"/>
      <c r="BK59" s="193"/>
    </row>
    <row r="60" spans="1:63" x14ac:dyDescent="0.15">
      <c r="A60" s="147"/>
      <c r="B60" s="195" t="str">
        <f>IF(ISBLANK(G60),"",COUNTA(G$17:G60))</f>
        <v/>
      </c>
      <c r="C60" s="140"/>
      <c r="D60" s="196">
        <v>10044</v>
      </c>
      <c r="E60" s="210">
        <v>44</v>
      </c>
      <c r="F60" s="198" t="str">
        <f t="shared" si="2"/>
        <v/>
      </c>
      <c r="G60" s="199"/>
      <c r="H60" s="200"/>
      <c r="I60" s="201"/>
      <c r="J60" s="202" t="str">
        <f t="shared" si="8"/>
        <v/>
      </c>
      <c r="K60" s="203"/>
      <c r="L60" s="244"/>
      <c r="M60" s="211"/>
      <c r="N60" s="212"/>
      <c r="O60" s="213"/>
      <c r="P60" s="196" t="s">
        <v>246</v>
      </c>
      <c r="Q60" s="208"/>
      <c r="R60" s="71"/>
      <c r="S60" s="72">
        <f t="shared" si="0"/>
        <v>1720</v>
      </c>
      <c r="T60" s="73" t="str">
        <f t="shared" si="1"/>
        <v>可部中</v>
      </c>
      <c r="U60" s="54"/>
      <c r="V60" s="209">
        <f t="shared" si="3"/>
        <v>0</v>
      </c>
      <c r="W60" s="209" t="b">
        <f t="shared" si="9"/>
        <v>0</v>
      </c>
      <c r="X60" s="209" t="str">
        <f t="shared" si="5"/>
        <v xml:space="preserve"> </v>
      </c>
      <c r="Z60" s="74">
        <v>1720</v>
      </c>
      <c r="AA60" s="74" t="s">
        <v>605</v>
      </c>
      <c r="AB60" s="74" t="s">
        <v>606</v>
      </c>
      <c r="AC60" s="74" t="s">
        <v>484</v>
      </c>
      <c r="AD60" s="74" t="s">
        <v>61</v>
      </c>
      <c r="AE60" s="75" t="s">
        <v>607</v>
      </c>
      <c r="AF60" s="75" t="s">
        <v>608</v>
      </c>
      <c r="AG60" s="75" t="s">
        <v>609</v>
      </c>
      <c r="AH60" s="75" t="s">
        <v>610</v>
      </c>
      <c r="AI60" s="33" t="s">
        <v>588</v>
      </c>
      <c r="AJ60" s="76" t="s">
        <v>10</v>
      </c>
      <c r="AK60" s="74" t="s">
        <v>611</v>
      </c>
      <c r="AM60" s="258"/>
      <c r="AN60" s="101"/>
      <c r="AO60" s="101"/>
      <c r="AV60" s="192" t="str">
        <f>IF(BB60="","",SUM(AW$17:AW60))</f>
        <v/>
      </c>
      <c r="AW60" s="192" t="str">
        <f t="shared" si="7"/>
        <v/>
      </c>
      <c r="AX60" s="193" t="str">
        <f>IF(ISBLANK(選手登録!M60),"",選手登録!M60)</f>
        <v/>
      </c>
      <c r="AY60" s="193" t="str">
        <f>IF(ISBLANK(選手登録!N60),"",選手登録!N60)</f>
        <v/>
      </c>
      <c r="AZ60" s="193" t="str">
        <f>IF(ISBLANK(選手登録!O60),"",選手登録!O60)</f>
        <v/>
      </c>
      <c r="BA60" s="193" t="str">
        <f>IF(ISBLANK(選手登録!F60),"",選手登録!F60)</f>
        <v/>
      </c>
      <c r="BB60" s="193" t="str">
        <f>IF(ISBLANK(選手登録!G60),"",選手登録!G60)</f>
        <v/>
      </c>
      <c r="BC60" s="193" t="str">
        <f>IF(ISBLANK(選手登録!H60),"",選手登録!H60)</f>
        <v/>
      </c>
      <c r="BD60" s="193" t="str">
        <f>IF(ISBLANK(選手登録!K60),"",DBCS(選手登録!K60))</f>
        <v/>
      </c>
      <c r="BE60" s="193" t="str">
        <f>IF(ISBLANK(選手登録!L60),"",DBCS(選手登録!L60))</f>
        <v/>
      </c>
      <c r="BF60" s="193" t="str">
        <f>IF(ISBLANK(選手登録!P60),"",選手登録!P60)</f>
        <v>男</v>
      </c>
      <c r="BG60" s="193" t="str">
        <f>IF(ISBLANK(選手登録!I60),"",選手登録!I60)</f>
        <v/>
      </c>
      <c r="BH60" s="193"/>
      <c r="BI60" s="194"/>
      <c r="BJ60" s="194"/>
      <c r="BK60" s="193"/>
    </row>
    <row r="61" spans="1:63" ht="14.25" thickBot="1" x14ac:dyDescent="0.2">
      <c r="A61" s="147"/>
      <c r="B61" s="195" t="str">
        <f>IF(ISBLANK(G61),"",COUNTA(G$17:G61))</f>
        <v/>
      </c>
      <c r="C61" s="140"/>
      <c r="D61" s="196">
        <v>10045</v>
      </c>
      <c r="E61" s="245">
        <v>45</v>
      </c>
      <c r="F61" s="109" t="str">
        <f t="shared" si="2"/>
        <v/>
      </c>
      <c r="G61" s="216"/>
      <c r="H61" s="217"/>
      <c r="I61" s="218"/>
      <c r="J61" s="219" t="str">
        <f t="shared" si="8"/>
        <v/>
      </c>
      <c r="K61" s="220"/>
      <c r="L61" s="255"/>
      <c r="M61" s="241"/>
      <c r="N61" s="242"/>
      <c r="O61" s="243"/>
      <c r="P61" s="196" t="s">
        <v>246</v>
      </c>
      <c r="Q61" s="208"/>
      <c r="R61" s="71"/>
      <c r="S61" s="72">
        <f t="shared" si="0"/>
        <v>1750</v>
      </c>
      <c r="T61" s="73" t="str">
        <f t="shared" si="1"/>
        <v>亀山中</v>
      </c>
      <c r="U61" s="54"/>
      <c r="V61" s="209">
        <f t="shared" si="3"/>
        <v>0</v>
      </c>
      <c r="W61" s="209" t="b">
        <f t="shared" si="9"/>
        <v>0</v>
      </c>
      <c r="X61" s="209" t="str">
        <f t="shared" si="5"/>
        <v xml:space="preserve"> </v>
      </c>
      <c r="Z61" s="74">
        <v>1750</v>
      </c>
      <c r="AA61" s="74" t="s">
        <v>612</v>
      </c>
      <c r="AB61" s="74" t="s">
        <v>613</v>
      </c>
      <c r="AC61" s="74" t="s">
        <v>484</v>
      </c>
      <c r="AD61" s="74" t="s">
        <v>61</v>
      </c>
      <c r="AE61" s="75" t="s">
        <v>614</v>
      </c>
      <c r="AF61" s="75" t="s">
        <v>615</v>
      </c>
      <c r="AG61" s="75" t="s">
        <v>616</v>
      </c>
      <c r="AH61" s="75" t="s">
        <v>617</v>
      </c>
      <c r="AI61" s="33" t="s">
        <v>588</v>
      </c>
      <c r="AJ61" s="76" t="s">
        <v>11</v>
      </c>
      <c r="AK61" s="74" t="s">
        <v>618</v>
      </c>
      <c r="AM61" s="258"/>
      <c r="AN61" s="101"/>
      <c r="AO61" s="101"/>
      <c r="AV61" s="192" t="str">
        <f>IF(BB61="","",SUM(AW$17:AW61))</f>
        <v/>
      </c>
      <c r="AW61" s="192" t="str">
        <f t="shared" si="7"/>
        <v/>
      </c>
      <c r="AX61" s="193" t="str">
        <f>IF(ISBLANK(選手登録!M61),"",選手登録!M61)</f>
        <v/>
      </c>
      <c r="AY61" s="193" t="str">
        <f>IF(ISBLANK(選手登録!N61),"",選手登録!N61)</f>
        <v/>
      </c>
      <c r="AZ61" s="193" t="str">
        <f>IF(ISBLANK(選手登録!O61),"",選手登録!O61)</f>
        <v/>
      </c>
      <c r="BA61" s="193" t="str">
        <f>IF(ISBLANK(選手登録!F61),"",選手登録!F61)</f>
        <v/>
      </c>
      <c r="BB61" s="193" t="str">
        <f>IF(ISBLANK(選手登録!G61),"",選手登録!G61)</f>
        <v/>
      </c>
      <c r="BC61" s="193" t="str">
        <f>IF(ISBLANK(選手登録!H61),"",選手登録!H61)</f>
        <v/>
      </c>
      <c r="BD61" s="193" t="str">
        <f>IF(ISBLANK(選手登録!K61),"",DBCS(選手登録!K61))</f>
        <v/>
      </c>
      <c r="BE61" s="193" t="str">
        <f>IF(ISBLANK(選手登録!L61),"",DBCS(選手登録!L61))</f>
        <v/>
      </c>
      <c r="BF61" s="193" t="str">
        <f>IF(ISBLANK(選手登録!P61),"",選手登録!P61)</f>
        <v>男</v>
      </c>
      <c r="BG61" s="193" t="str">
        <f>IF(ISBLANK(選手登録!I61),"",選手登録!I61)</f>
        <v/>
      </c>
      <c r="BH61" s="193"/>
      <c r="BI61" s="194"/>
      <c r="BJ61" s="194"/>
      <c r="BK61" s="193"/>
    </row>
    <row r="62" spans="1:63" x14ac:dyDescent="0.15">
      <c r="A62" s="147"/>
      <c r="B62" s="195" t="str">
        <f>IF(ISBLANK(G62),"",COUNTA(G$17:G62))</f>
        <v/>
      </c>
      <c r="C62" s="140"/>
      <c r="D62" s="196">
        <v>10046</v>
      </c>
      <c r="E62" s="197">
        <v>46</v>
      </c>
      <c r="F62" s="252" t="str">
        <f t="shared" si="2"/>
        <v/>
      </c>
      <c r="G62" s="226"/>
      <c r="H62" s="227"/>
      <c r="I62" s="228"/>
      <c r="J62" s="229" t="str">
        <f t="shared" si="8"/>
        <v/>
      </c>
      <c r="K62" s="230"/>
      <c r="L62" s="256"/>
      <c r="M62" s="232"/>
      <c r="N62" s="233"/>
      <c r="O62" s="234"/>
      <c r="P62" s="196" t="s">
        <v>246</v>
      </c>
      <c r="Q62" s="208"/>
      <c r="R62" s="71"/>
      <c r="S62" s="72">
        <f t="shared" si="0"/>
        <v>1780</v>
      </c>
      <c r="T62" s="73" t="str">
        <f t="shared" si="1"/>
        <v>清和中</v>
      </c>
      <c r="U62" s="54"/>
      <c r="V62" s="209">
        <f t="shared" si="3"/>
        <v>0</v>
      </c>
      <c r="W62" s="209" t="b">
        <f t="shared" si="9"/>
        <v>0</v>
      </c>
      <c r="X62" s="209" t="str">
        <f t="shared" si="5"/>
        <v xml:space="preserve"> </v>
      </c>
      <c r="Z62" s="74">
        <v>1780</v>
      </c>
      <c r="AA62" s="74" t="s">
        <v>619</v>
      </c>
      <c r="AB62" s="74" t="s">
        <v>620</v>
      </c>
      <c r="AC62" s="74" t="s">
        <v>484</v>
      </c>
      <c r="AD62" s="74" t="s">
        <v>61</v>
      </c>
      <c r="AE62" s="75" t="s">
        <v>621</v>
      </c>
      <c r="AF62" s="75" t="s">
        <v>622</v>
      </c>
      <c r="AG62" s="75" t="s">
        <v>623</v>
      </c>
      <c r="AH62" s="75" t="s">
        <v>624</v>
      </c>
      <c r="AI62" s="33" t="s">
        <v>588</v>
      </c>
      <c r="AJ62" s="76" t="s">
        <v>12</v>
      </c>
      <c r="AK62" s="74" t="s">
        <v>625</v>
      </c>
      <c r="AM62" s="258"/>
      <c r="AN62" s="101"/>
      <c r="AO62" s="101"/>
      <c r="AV62" s="192" t="str">
        <f>IF(BB62="","",SUM(AW$17:AW62))</f>
        <v/>
      </c>
      <c r="AW62" s="192" t="str">
        <f t="shared" si="7"/>
        <v/>
      </c>
      <c r="AX62" s="193" t="str">
        <f>IF(ISBLANK(選手登録!M62),"",選手登録!M62)</f>
        <v/>
      </c>
      <c r="AY62" s="193" t="str">
        <f>IF(ISBLANK(選手登録!N62),"",選手登録!N62)</f>
        <v/>
      </c>
      <c r="AZ62" s="193" t="str">
        <f>IF(ISBLANK(選手登録!O62),"",選手登録!O62)</f>
        <v/>
      </c>
      <c r="BA62" s="193" t="str">
        <f>IF(ISBLANK(選手登録!F62),"",選手登録!F62)</f>
        <v/>
      </c>
      <c r="BB62" s="193" t="str">
        <f>IF(ISBLANK(選手登録!G62),"",選手登録!G62)</f>
        <v/>
      </c>
      <c r="BC62" s="193" t="str">
        <f>IF(ISBLANK(選手登録!H62),"",選手登録!H62)</f>
        <v/>
      </c>
      <c r="BD62" s="193" t="str">
        <f>IF(ISBLANK(選手登録!K62),"",DBCS(選手登録!K62))</f>
        <v/>
      </c>
      <c r="BE62" s="193" t="str">
        <f>IF(ISBLANK(選手登録!L62),"",DBCS(選手登録!L62))</f>
        <v/>
      </c>
      <c r="BF62" s="193" t="str">
        <f>IF(ISBLANK(選手登録!P62),"",選手登録!P62)</f>
        <v>男</v>
      </c>
      <c r="BG62" s="193" t="str">
        <f>IF(ISBLANK(選手登録!I62),"",選手登録!I62)</f>
        <v/>
      </c>
      <c r="BH62" s="193"/>
      <c r="BI62" s="194"/>
      <c r="BJ62" s="194"/>
      <c r="BK62" s="193"/>
    </row>
    <row r="63" spans="1:63" x14ac:dyDescent="0.15">
      <c r="A63" s="147"/>
      <c r="B63" s="195" t="str">
        <f>IF(ISBLANK(G63),"",COUNTA(G$17:G63))</f>
        <v/>
      </c>
      <c r="C63" s="140"/>
      <c r="D63" s="196">
        <v>10047</v>
      </c>
      <c r="E63" s="210">
        <v>47</v>
      </c>
      <c r="F63" s="253" t="str">
        <f t="shared" si="2"/>
        <v/>
      </c>
      <c r="G63" s="199"/>
      <c r="H63" s="200"/>
      <c r="I63" s="201"/>
      <c r="J63" s="202" t="str">
        <f t="shared" si="8"/>
        <v/>
      </c>
      <c r="K63" s="203"/>
      <c r="L63" s="244"/>
      <c r="M63" s="211"/>
      <c r="N63" s="212"/>
      <c r="O63" s="213"/>
      <c r="P63" s="196" t="s">
        <v>246</v>
      </c>
      <c r="Q63" s="208"/>
      <c r="R63" s="71"/>
      <c r="S63" s="72">
        <f t="shared" si="0"/>
        <v>1810</v>
      </c>
      <c r="T63" s="73" t="str">
        <f t="shared" si="1"/>
        <v>日浦中</v>
      </c>
      <c r="U63" s="54"/>
      <c r="V63" s="209">
        <f t="shared" si="3"/>
        <v>0</v>
      </c>
      <c r="W63" s="209" t="b">
        <f t="shared" si="9"/>
        <v>0</v>
      </c>
      <c r="X63" s="209" t="str">
        <f t="shared" si="5"/>
        <v xml:space="preserve"> </v>
      </c>
      <c r="Z63" s="74">
        <v>1810</v>
      </c>
      <c r="AA63" s="74" t="s">
        <v>626</v>
      </c>
      <c r="AB63" s="74" t="s">
        <v>627</v>
      </c>
      <c r="AC63" s="74" t="s">
        <v>484</v>
      </c>
      <c r="AD63" s="74" t="s">
        <v>61</v>
      </c>
      <c r="AE63" s="75" t="s">
        <v>628</v>
      </c>
      <c r="AF63" s="75" t="s">
        <v>629</v>
      </c>
      <c r="AG63" s="75" t="s">
        <v>630</v>
      </c>
      <c r="AH63" s="75" t="s">
        <v>631</v>
      </c>
      <c r="AI63" s="33" t="s">
        <v>588</v>
      </c>
      <c r="AJ63" s="76" t="s">
        <v>13</v>
      </c>
      <c r="AK63" s="74" t="s">
        <v>632</v>
      </c>
      <c r="AM63" s="258"/>
      <c r="AN63" s="101"/>
      <c r="AO63" s="101"/>
      <c r="AV63" s="192" t="str">
        <f>IF(BB63="","",SUM(AW$17:AW63))</f>
        <v/>
      </c>
      <c r="AW63" s="192" t="str">
        <f t="shared" si="7"/>
        <v/>
      </c>
      <c r="AX63" s="193" t="str">
        <f>IF(ISBLANK(選手登録!M63),"",選手登録!M63)</f>
        <v/>
      </c>
      <c r="AY63" s="193" t="str">
        <f>IF(ISBLANK(選手登録!N63),"",選手登録!N63)</f>
        <v/>
      </c>
      <c r="AZ63" s="193" t="str">
        <f>IF(ISBLANK(選手登録!O63),"",選手登録!O63)</f>
        <v/>
      </c>
      <c r="BA63" s="193" t="str">
        <f>IF(ISBLANK(選手登録!F63),"",選手登録!F63)</f>
        <v/>
      </c>
      <c r="BB63" s="193" t="str">
        <f>IF(ISBLANK(選手登録!G63),"",選手登録!G63)</f>
        <v/>
      </c>
      <c r="BC63" s="193" t="str">
        <f>IF(ISBLANK(選手登録!H63),"",選手登録!H63)</f>
        <v/>
      </c>
      <c r="BD63" s="193" t="str">
        <f>IF(ISBLANK(選手登録!K63),"",DBCS(選手登録!K63))</f>
        <v/>
      </c>
      <c r="BE63" s="193" t="str">
        <f>IF(ISBLANK(選手登録!L63),"",DBCS(選手登録!L63))</f>
        <v/>
      </c>
      <c r="BF63" s="193" t="str">
        <f>IF(ISBLANK(選手登録!P63),"",選手登録!P63)</f>
        <v>男</v>
      </c>
      <c r="BG63" s="193" t="str">
        <f>IF(ISBLANK(選手登録!I63),"",選手登録!I63)</f>
        <v/>
      </c>
      <c r="BH63" s="193"/>
      <c r="BI63" s="194"/>
      <c r="BJ63" s="194"/>
      <c r="BK63" s="193"/>
    </row>
    <row r="64" spans="1:63" x14ac:dyDescent="0.15">
      <c r="A64" s="147"/>
      <c r="B64" s="195" t="str">
        <f>IF(ISBLANK(G64),"",COUNTA(G$17:G64))</f>
        <v/>
      </c>
      <c r="C64" s="140"/>
      <c r="D64" s="196">
        <v>10048</v>
      </c>
      <c r="E64" s="210">
        <v>48</v>
      </c>
      <c r="F64" s="253" t="str">
        <f t="shared" si="2"/>
        <v/>
      </c>
      <c r="G64" s="199"/>
      <c r="H64" s="200"/>
      <c r="I64" s="201"/>
      <c r="J64" s="202" t="str">
        <f t="shared" si="8"/>
        <v/>
      </c>
      <c r="K64" s="203"/>
      <c r="L64" s="244"/>
      <c r="M64" s="211"/>
      <c r="N64" s="212"/>
      <c r="O64" s="213"/>
      <c r="P64" s="196" t="s">
        <v>246</v>
      </c>
      <c r="Q64" s="208"/>
      <c r="R64" s="71"/>
      <c r="S64" s="72">
        <f t="shared" si="0"/>
        <v>1840</v>
      </c>
      <c r="T64" s="73" t="str">
        <f t="shared" si="1"/>
        <v>亀崎中</v>
      </c>
      <c r="U64" s="54"/>
      <c r="V64" s="209">
        <f t="shared" si="3"/>
        <v>0</v>
      </c>
      <c r="W64" s="209" t="b">
        <f t="shared" si="9"/>
        <v>0</v>
      </c>
      <c r="X64" s="209" t="str">
        <f t="shared" si="5"/>
        <v xml:space="preserve"> </v>
      </c>
      <c r="Z64" s="74">
        <v>1840</v>
      </c>
      <c r="AA64" s="74" t="s">
        <v>633</v>
      </c>
      <c r="AB64" s="74" t="s">
        <v>634</v>
      </c>
      <c r="AC64" s="74" t="s">
        <v>484</v>
      </c>
      <c r="AD64" s="74" t="s">
        <v>61</v>
      </c>
      <c r="AE64" s="75" t="s">
        <v>635</v>
      </c>
      <c r="AF64" s="75" t="s">
        <v>636</v>
      </c>
      <c r="AG64" s="75" t="s">
        <v>637</v>
      </c>
      <c r="AH64" s="75" t="s">
        <v>638</v>
      </c>
      <c r="AI64" s="33" t="s">
        <v>588</v>
      </c>
      <c r="AJ64" s="76" t="s">
        <v>14</v>
      </c>
      <c r="AK64" s="74" t="s">
        <v>639</v>
      </c>
      <c r="AM64" s="258"/>
      <c r="AN64" s="101"/>
      <c r="AO64" s="101"/>
      <c r="AV64" s="192" t="str">
        <f>IF(BB64="","",SUM(AW$17:AW64))</f>
        <v/>
      </c>
      <c r="AW64" s="192" t="str">
        <f t="shared" si="7"/>
        <v/>
      </c>
      <c r="AX64" s="193" t="str">
        <f>IF(ISBLANK(選手登録!M64),"",選手登録!M64)</f>
        <v/>
      </c>
      <c r="AY64" s="193" t="str">
        <f>IF(ISBLANK(選手登録!N64),"",選手登録!N64)</f>
        <v/>
      </c>
      <c r="AZ64" s="193" t="str">
        <f>IF(ISBLANK(選手登録!O64),"",選手登録!O64)</f>
        <v/>
      </c>
      <c r="BA64" s="193" t="str">
        <f>IF(ISBLANK(選手登録!F64),"",選手登録!F64)</f>
        <v/>
      </c>
      <c r="BB64" s="193" t="str">
        <f>IF(ISBLANK(選手登録!G64),"",選手登録!G64)</f>
        <v/>
      </c>
      <c r="BC64" s="193" t="str">
        <f>IF(ISBLANK(選手登録!H64),"",選手登録!H64)</f>
        <v/>
      </c>
      <c r="BD64" s="193" t="str">
        <f>IF(ISBLANK(選手登録!K64),"",DBCS(選手登録!K64))</f>
        <v/>
      </c>
      <c r="BE64" s="193" t="str">
        <f>IF(ISBLANK(選手登録!L64),"",DBCS(選手登録!L64))</f>
        <v/>
      </c>
      <c r="BF64" s="193" t="str">
        <f>IF(ISBLANK(選手登録!P64),"",選手登録!P64)</f>
        <v>男</v>
      </c>
      <c r="BG64" s="193" t="str">
        <f>IF(ISBLANK(選手登録!I64),"",選手登録!I64)</f>
        <v/>
      </c>
      <c r="BH64" s="193"/>
      <c r="BI64" s="194"/>
      <c r="BJ64" s="194"/>
      <c r="BK64" s="193"/>
    </row>
    <row r="65" spans="1:63" x14ac:dyDescent="0.15">
      <c r="A65" s="147"/>
      <c r="B65" s="195" t="str">
        <f>IF(ISBLANK(G65),"",COUNTA(G$17:G65))</f>
        <v/>
      </c>
      <c r="C65" s="140"/>
      <c r="D65" s="196">
        <v>10049</v>
      </c>
      <c r="E65" s="210">
        <v>49</v>
      </c>
      <c r="F65" s="253" t="str">
        <f t="shared" si="2"/>
        <v/>
      </c>
      <c r="G65" s="199"/>
      <c r="H65" s="200"/>
      <c r="I65" s="201"/>
      <c r="J65" s="202" t="str">
        <f t="shared" si="8"/>
        <v/>
      </c>
      <c r="K65" s="203"/>
      <c r="L65" s="244"/>
      <c r="M65" s="211"/>
      <c r="N65" s="212"/>
      <c r="O65" s="213"/>
      <c r="P65" s="196" t="s">
        <v>246</v>
      </c>
      <c r="Q65" s="208"/>
      <c r="R65" s="71"/>
      <c r="S65" s="72">
        <f t="shared" si="0"/>
        <v>1870</v>
      </c>
      <c r="T65" s="73" t="str">
        <f t="shared" si="1"/>
        <v>三入中</v>
      </c>
      <c r="U65" s="54"/>
      <c r="V65" s="209">
        <f t="shared" si="3"/>
        <v>0</v>
      </c>
      <c r="W65" s="209" t="b">
        <f t="shared" si="9"/>
        <v>0</v>
      </c>
      <c r="X65" s="209" t="str">
        <f t="shared" si="5"/>
        <v xml:space="preserve"> </v>
      </c>
      <c r="Z65" s="74">
        <v>1870</v>
      </c>
      <c r="AA65" s="74" t="s">
        <v>640</v>
      </c>
      <c r="AB65" s="74" t="s">
        <v>641</v>
      </c>
      <c r="AC65" s="74" t="s">
        <v>484</v>
      </c>
      <c r="AD65" s="74" t="s">
        <v>61</v>
      </c>
      <c r="AE65" s="75" t="s">
        <v>642</v>
      </c>
      <c r="AF65" s="75" t="s">
        <v>643</v>
      </c>
      <c r="AG65" s="75" t="s">
        <v>644</v>
      </c>
      <c r="AH65" s="75" t="s">
        <v>645</v>
      </c>
      <c r="AI65" s="33" t="s">
        <v>588</v>
      </c>
      <c r="AJ65" s="76" t="s">
        <v>15</v>
      </c>
      <c r="AK65" s="74" t="s">
        <v>646</v>
      </c>
      <c r="AM65" s="258"/>
      <c r="AN65" s="101"/>
      <c r="AO65" s="101"/>
      <c r="AV65" s="192" t="str">
        <f>IF(BB65="","",SUM(AW$17:AW65))</f>
        <v/>
      </c>
      <c r="AW65" s="192" t="str">
        <f t="shared" si="7"/>
        <v/>
      </c>
      <c r="AX65" s="193" t="str">
        <f>IF(ISBLANK(選手登録!M65),"",選手登録!M65)</f>
        <v/>
      </c>
      <c r="AY65" s="193" t="str">
        <f>IF(ISBLANK(選手登録!N65),"",選手登録!N65)</f>
        <v/>
      </c>
      <c r="AZ65" s="193" t="str">
        <f>IF(ISBLANK(選手登録!O65),"",選手登録!O65)</f>
        <v/>
      </c>
      <c r="BA65" s="193" t="str">
        <f>IF(ISBLANK(選手登録!F65),"",選手登録!F65)</f>
        <v/>
      </c>
      <c r="BB65" s="193" t="str">
        <f>IF(ISBLANK(選手登録!G65),"",選手登録!G65)</f>
        <v/>
      </c>
      <c r="BC65" s="193" t="str">
        <f>IF(ISBLANK(選手登録!H65),"",選手登録!H65)</f>
        <v/>
      </c>
      <c r="BD65" s="193" t="str">
        <f>IF(ISBLANK(選手登録!K65),"",DBCS(選手登録!K65))</f>
        <v/>
      </c>
      <c r="BE65" s="193" t="str">
        <f>IF(ISBLANK(選手登録!L65),"",DBCS(選手登録!L65))</f>
        <v/>
      </c>
      <c r="BF65" s="193" t="str">
        <f>IF(ISBLANK(選手登録!P65),"",選手登録!P65)</f>
        <v>男</v>
      </c>
      <c r="BG65" s="193" t="str">
        <f>IF(ISBLANK(選手登録!I65),"",選手登録!I65)</f>
        <v/>
      </c>
      <c r="BH65" s="193"/>
      <c r="BI65" s="194"/>
      <c r="BJ65" s="194"/>
      <c r="BK65" s="193"/>
    </row>
    <row r="66" spans="1:63" ht="14.25" thickBot="1" x14ac:dyDescent="0.2">
      <c r="A66" s="147"/>
      <c r="B66" s="195" t="str">
        <f>IF(ISBLANK(G66),"",COUNTA(G$17:G66))</f>
        <v/>
      </c>
      <c r="C66" s="140"/>
      <c r="D66" s="196">
        <v>10050</v>
      </c>
      <c r="E66" s="214">
        <v>50</v>
      </c>
      <c r="F66" s="254" t="str">
        <f t="shared" si="2"/>
        <v/>
      </c>
      <c r="G66" s="235"/>
      <c r="H66" s="236"/>
      <c r="I66" s="237"/>
      <c r="J66" s="238" t="str">
        <f t="shared" si="8"/>
        <v/>
      </c>
      <c r="K66" s="239"/>
      <c r="L66" s="257"/>
      <c r="M66" s="222"/>
      <c r="N66" s="242"/>
      <c r="O66" s="243"/>
      <c r="P66" s="196" t="s">
        <v>246</v>
      </c>
      <c r="Q66" s="208"/>
      <c r="R66" s="71"/>
      <c r="S66" s="72">
        <f t="shared" si="0"/>
        <v>1900</v>
      </c>
      <c r="T66" s="73" t="str">
        <f t="shared" si="1"/>
        <v>口田中</v>
      </c>
      <c r="U66" s="54"/>
      <c r="V66" s="209">
        <f t="shared" si="3"/>
        <v>0</v>
      </c>
      <c r="W66" s="209" t="b">
        <f t="shared" si="9"/>
        <v>0</v>
      </c>
      <c r="X66" s="209" t="str">
        <f t="shared" si="5"/>
        <v xml:space="preserve"> </v>
      </c>
      <c r="Z66" s="74">
        <v>1900</v>
      </c>
      <c r="AA66" s="74" t="s">
        <v>647</v>
      </c>
      <c r="AB66" s="74" t="s">
        <v>648</v>
      </c>
      <c r="AC66" s="74" t="s">
        <v>484</v>
      </c>
      <c r="AD66" s="74" t="s">
        <v>61</v>
      </c>
      <c r="AE66" s="75" t="s">
        <v>649</v>
      </c>
      <c r="AF66" s="75" t="s">
        <v>650</v>
      </c>
      <c r="AG66" s="75" t="s">
        <v>651</v>
      </c>
      <c r="AH66" s="75" t="s">
        <v>652</v>
      </c>
      <c r="AI66" s="33" t="s">
        <v>588</v>
      </c>
      <c r="AJ66" s="76" t="s">
        <v>16</v>
      </c>
      <c r="AK66" s="74" t="s">
        <v>653</v>
      </c>
      <c r="AM66" s="258"/>
      <c r="AN66" s="101"/>
      <c r="AO66" s="101"/>
      <c r="AV66" s="192" t="str">
        <f>IF(BB66="","",SUM(AW$17:AW66))</f>
        <v/>
      </c>
      <c r="AW66" s="192" t="str">
        <f t="shared" si="7"/>
        <v/>
      </c>
      <c r="AX66" s="193" t="str">
        <f>IF(ISBLANK(選手登録!M66),"",選手登録!M66)</f>
        <v/>
      </c>
      <c r="AY66" s="193" t="str">
        <f>IF(ISBLANK(選手登録!N66),"",選手登録!N66)</f>
        <v/>
      </c>
      <c r="AZ66" s="193" t="str">
        <f>IF(ISBLANK(選手登録!O66),"",選手登録!O66)</f>
        <v/>
      </c>
      <c r="BA66" s="193" t="str">
        <f>IF(ISBLANK(選手登録!F66),"",選手登録!F66)</f>
        <v/>
      </c>
      <c r="BB66" s="193" t="str">
        <f>IF(ISBLANK(選手登録!G66),"",選手登録!G66)</f>
        <v/>
      </c>
      <c r="BC66" s="193" t="str">
        <f>IF(ISBLANK(選手登録!H66),"",選手登録!H66)</f>
        <v/>
      </c>
      <c r="BD66" s="193" t="str">
        <f>IF(ISBLANK(選手登録!K66),"",DBCS(選手登録!K66))</f>
        <v/>
      </c>
      <c r="BE66" s="193" t="str">
        <f>IF(ISBLANK(選手登録!L66),"",DBCS(選手登録!L66))</f>
        <v/>
      </c>
      <c r="BF66" s="193" t="str">
        <f>IF(ISBLANK(選手登録!P66),"",選手登録!P66)</f>
        <v>男</v>
      </c>
      <c r="BG66" s="193" t="str">
        <f>IF(ISBLANK(選手登録!I66),"",選手登録!I66)</f>
        <v/>
      </c>
      <c r="BH66" s="193"/>
      <c r="BI66" s="194"/>
      <c r="BJ66" s="194"/>
      <c r="BK66" s="193"/>
    </row>
    <row r="67" spans="1:63" x14ac:dyDescent="0.15">
      <c r="A67" s="147"/>
      <c r="B67" s="195" t="str">
        <f>IF(ISBLANK(G67),"",COUNTA(G$17:G67))</f>
        <v/>
      </c>
      <c r="C67" s="140"/>
      <c r="D67" s="196">
        <v>10051</v>
      </c>
      <c r="E67" s="225">
        <v>51</v>
      </c>
      <c r="F67" s="198" t="str">
        <f t="shared" si="2"/>
        <v/>
      </c>
      <c r="G67" s="199"/>
      <c r="H67" s="200"/>
      <c r="I67" s="228"/>
      <c r="J67" s="202" t="str">
        <f t="shared" si="8"/>
        <v/>
      </c>
      <c r="K67" s="203"/>
      <c r="L67" s="244"/>
      <c r="M67" s="232"/>
      <c r="N67" s="233"/>
      <c r="O67" s="234"/>
      <c r="P67" s="196" t="s">
        <v>246</v>
      </c>
      <c r="Q67" s="208"/>
      <c r="R67" s="71"/>
      <c r="S67" s="72">
        <f t="shared" si="0"/>
        <v>1930</v>
      </c>
      <c r="T67" s="73" t="str">
        <f t="shared" si="1"/>
        <v>広島中等教育</v>
      </c>
      <c r="U67" s="54"/>
      <c r="V67" s="209">
        <f t="shared" si="3"/>
        <v>0</v>
      </c>
      <c r="W67" s="209" t="b">
        <f t="shared" si="9"/>
        <v>0</v>
      </c>
      <c r="X67" s="209" t="str">
        <f t="shared" si="5"/>
        <v xml:space="preserve"> </v>
      </c>
      <c r="Z67" s="74">
        <v>1930</v>
      </c>
      <c r="AA67" s="74" t="s">
        <v>654</v>
      </c>
      <c r="AB67" s="74" t="s">
        <v>655</v>
      </c>
      <c r="AC67" s="74" t="s">
        <v>484</v>
      </c>
      <c r="AD67" s="74" t="s">
        <v>61</v>
      </c>
      <c r="AE67" s="75" t="s">
        <v>656</v>
      </c>
      <c r="AF67" s="75" t="s">
        <v>657</v>
      </c>
      <c r="AG67" s="75" t="s">
        <v>658</v>
      </c>
      <c r="AH67" s="75" t="s">
        <v>659</v>
      </c>
      <c r="AI67" s="33" t="s">
        <v>588</v>
      </c>
      <c r="AJ67" s="76" t="s">
        <v>20</v>
      </c>
      <c r="AK67" s="74" t="s">
        <v>654</v>
      </c>
      <c r="AM67" s="258"/>
      <c r="AN67" s="101"/>
      <c r="AO67" s="101"/>
      <c r="AV67" s="192" t="str">
        <f>IF(BB67="","",SUM(AW$17:AW67))</f>
        <v/>
      </c>
      <c r="AW67" s="192" t="str">
        <f t="shared" si="7"/>
        <v/>
      </c>
      <c r="AX67" s="193" t="str">
        <f>IF(ISBLANK(選手登録!M67),"",選手登録!M67)</f>
        <v/>
      </c>
      <c r="AY67" s="193" t="str">
        <f>IF(ISBLANK(選手登録!N67),"",選手登録!N67)</f>
        <v/>
      </c>
      <c r="AZ67" s="193" t="str">
        <f>IF(ISBLANK(選手登録!O67),"",選手登録!O67)</f>
        <v/>
      </c>
      <c r="BA67" s="193" t="str">
        <f>IF(ISBLANK(選手登録!F67),"",選手登録!F67)</f>
        <v/>
      </c>
      <c r="BB67" s="193" t="str">
        <f>IF(ISBLANK(選手登録!G67),"",選手登録!G67)</f>
        <v/>
      </c>
      <c r="BC67" s="193" t="str">
        <f>IF(ISBLANK(選手登録!H67),"",選手登録!H67)</f>
        <v/>
      </c>
      <c r="BD67" s="193" t="str">
        <f>IF(ISBLANK(選手登録!K67),"",DBCS(選手登録!K67))</f>
        <v/>
      </c>
      <c r="BE67" s="193" t="str">
        <f>IF(ISBLANK(選手登録!L67),"",DBCS(選手登録!L67))</f>
        <v/>
      </c>
      <c r="BF67" s="193" t="str">
        <f>IF(ISBLANK(選手登録!P67),"",選手登録!P67)</f>
        <v>男</v>
      </c>
      <c r="BG67" s="193" t="str">
        <f>IF(ISBLANK(選手登録!I67),"",選手登録!I67)</f>
        <v/>
      </c>
      <c r="BH67" s="193"/>
      <c r="BI67" s="194"/>
      <c r="BJ67" s="194"/>
      <c r="BK67" s="193"/>
    </row>
    <row r="68" spans="1:63" x14ac:dyDescent="0.15">
      <c r="A68" s="147"/>
      <c r="B68" s="195" t="str">
        <f>IF(ISBLANK(G68),"",COUNTA(G$17:G68))</f>
        <v/>
      </c>
      <c r="C68" s="140"/>
      <c r="D68" s="196">
        <v>10052</v>
      </c>
      <c r="E68" s="210">
        <v>52</v>
      </c>
      <c r="F68" s="198" t="str">
        <f t="shared" si="2"/>
        <v/>
      </c>
      <c r="G68" s="199"/>
      <c r="H68" s="200"/>
      <c r="I68" s="201"/>
      <c r="J68" s="202" t="str">
        <f t="shared" si="8"/>
        <v/>
      </c>
      <c r="K68" s="203"/>
      <c r="L68" s="244"/>
      <c r="M68" s="211"/>
      <c r="N68" s="212"/>
      <c r="O68" s="213"/>
      <c r="P68" s="196" t="s">
        <v>246</v>
      </c>
      <c r="Q68" s="208"/>
      <c r="R68" s="71"/>
      <c r="S68" s="72">
        <f t="shared" ref="S68:S131" si="10">Z68</f>
        <v>1960</v>
      </c>
      <c r="T68" s="73" t="str">
        <f t="shared" ref="T68:T132" si="11">IF(ISBLANK(AA68),"",AA68)</f>
        <v>瀬野川中</v>
      </c>
      <c r="U68" s="54"/>
      <c r="V68" s="209">
        <f t="shared" si="3"/>
        <v>0</v>
      </c>
      <c r="W68" s="209" t="b">
        <f t="shared" si="9"/>
        <v>0</v>
      </c>
      <c r="X68" s="209" t="str">
        <f t="shared" si="5"/>
        <v xml:space="preserve"> </v>
      </c>
      <c r="Z68" s="74">
        <v>1960</v>
      </c>
      <c r="AA68" s="74" t="s">
        <v>660</v>
      </c>
      <c r="AB68" s="74" t="s">
        <v>661</v>
      </c>
      <c r="AC68" s="74" t="s">
        <v>153</v>
      </c>
      <c r="AD68" s="74" t="s">
        <v>61</v>
      </c>
      <c r="AE68" s="75" t="s">
        <v>662</v>
      </c>
      <c r="AF68" s="75" t="s">
        <v>663</v>
      </c>
      <c r="AG68" s="75" t="s">
        <v>664</v>
      </c>
      <c r="AH68" s="75" t="s">
        <v>665</v>
      </c>
      <c r="AI68" s="33" t="s">
        <v>666</v>
      </c>
      <c r="AJ68" s="76" t="s">
        <v>589</v>
      </c>
      <c r="AK68" s="74" t="s">
        <v>667</v>
      </c>
      <c r="AN68" s="101"/>
      <c r="AO68" s="101"/>
      <c r="AV68" s="192" t="str">
        <f>IF(BB68="","",SUM(AW$17:AW68))</f>
        <v/>
      </c>
      <c r="AW68" s="192" t="str">
        <f t="shared" si="7"/>
        <v/>
      </c>
      <c r="AX68" s="193" t="str">
        <f>IF(ISBLANK(選手登録!M68),"",選手登録!M68)</f>
        <v/>
      </c>
      <c r="AY68" s="193" t="str">
        <f>IF(ISBLANK(選手登録!N68),"",選手登録!N68)</f>
        <v/>
      </c>
      <c r="AZ68" s="193" t="str">
        <f>IF(ISBLANK(選手登録!O68),"",選手登録!O68)</f>
        <v/>
      </c>
      <c r="BA68" s="193" t="str">
        <f>IF(ISBLANK(選手登録!F68),"",選手登録!F68)</f>
        <v/>
      </c>
      <c r="BB68" s="193" t="str">
        <f>IF(ISBLANK(選手登録!G68),"",選手登録!G68)</f>
        <v/>
      </c>
      <c r="BC68" s="193" t="str">
        <f>IF(ISBLANK(選手登録!H68),"",選手登録!H68)</f>
        <v/>
      </c>
      <c r="BD68" s="193" t="str">
        <f>IF(ISBLANK(選手登録!K68),"",DBCS(選手登録!K68))</f>
        <v/>
      </c>
      <c r="BE68" s="193" t="str">
        <f>IF(ISBLANK(選手登録!L68),"",DBCS(選手登録!L68))</f>
        <v/>
      </c>
      <c r="BF68" s="193" t="str">
        <f>IF(ISBLANK(選手登録!P68),"",選手登録!P68)</f>
        <v>男</v>
      </c>
      <c r="BG68" s="193" t="str">
        <f>IF(ISBLANK(選手登録!I68),"",選手登録!I68)</f>
        <v/>
      </c>
      <c r="BH68" s="193"/>
      <c r="BI68" s="194"/>
      <c r="BJ68" s="194"/>
      <c r="BK68" s="193"/>
    </row>
    <row r="69" spans="1:63" x14ac:dyDescent="0.15">
      <c r="A69" s="147"/>
      <c r="B69" s="195" t="str">
        <f>IF(ISBLANK(G69),"",COUNTA(G$17:G69))</f>
        <v/>
      </c>
      <c r="C69" s="140"/>
      <c r="D69" s="196">
        <v>10053</v>
      </c>
      <c r="E69" s="210">
        <v>53</v>
      </c>
      <c r="F69" s="198" t="str">
        <f t="shared" si="2"/>
        <v/>
      </c>
      <c r="G69" s="199"/>
      <c r="H69" s="200"/>
      <c r="I69" s="201"/>
      <c r="J69" s="202" t="str">
        <f t="shared" si="8"/>
        <v/>
      </c>
      <c r="K69" s="203"/>
      <c r="L69" s="244"/>
      <c r="M69" s="211"/>
      <c r="N69" s="212"/>
      <c r="O69" s="213"/>
      <c r="P69" s="196" t="s">
        <v>246</v>
      </c>
      <c r="Q69" s="208"/>
      <c r="R69" s="71"/>
      <c r="S69" s="72">
        <f t="shared" si="10"/>
        <v>1990</v>
      </c>
      <c r="T69" s="73" t="str">
        <f t="shared" si="11"/>
        <v>阿戸中</v>
      </c>
      <c r="U69" s="54"/>
      <c r="V69" s="209">
        <f t="shared" si="3"/>
        <v>0</v>
      </c>
      <c r="W69" s="209" t="b">
        <f t="shared" si="9"/>
        <v>0</v>
      </c>
      <c r="X69" s="209" t="str">
        <f t="shared" si="5"/>
        <v xml:space="preserve"> </v>
      </c>
      <c r="Z69" s="74">
        <v>1990</v>
      </c>
      <c r="AA69" s="74" t="s">
        <v>668</v>
      </c>
      <c r="AB69" s="74" t="s">
        <v>669</v>
      </c>
      <c r="AC69" s="74" t="s">
        <v>153</v>
      </c>
      <c r="AD69" s="74" t="s">
        <v>61</v>
      </c>
      <c r="AE69" s="75" t="s">
        <v>670</v>
      </c>
      <c r="AF69" s="75" t="s">
        <v>671</v>
      </c>
      <c r="AG69" s="75" t="s">
        <v>672</v>
      </c>
      <c r="AH69" s="75" t="s">
        <v>673</v>
      </c>
      <c r="AI69" s="33" t="s">
        <v>666</v>
      </c>
      <c r="AJ69" s="76" t="s">
        <v>80</v>
      </c>
      <c r="AK69" s="74" t="s">
        <v>674</v>
      </c>
      <c r="AM69" s="258"/>
      <c r="AN69" s="101"/>
      <c r="AO69" s="101"/>
      <c r="AV69" s="192" t="str">
        <f>IF(BB69="","",SUM(AW$17:AW69))</f>
        <v/>
      </c>
      <c r="AW69" s="192" t="str">
        <f t="shared" si="7"/>
        <v/>
      </c>
      <c r="AX69" s="193" t="str">
        <f>IF(ISBLANK(選手登録!M69),"",選手登録!M69)</f>
        <v/>
      </c>
      <c r="AY69" s="193" t="str">
        <f>IF(ISBLANK(選手登録!N69),"",選手登録!N69)</f>
        <v/>
      </c>
      <c r="AZ69" s="193" t="str">
        <f>IF(ISBLANK(選手登録!O69),"",選手登録!O69)</f>
        <v/>
      </c>
      <c r="BA69" s="193" t="str">
        <f>IF(ISBLANK(選手登録!F69),"",選手登録!F69)</f>
        <v/>
      </c>
      <c r="BB69" s="193" t="str">
        <f>IF(ISBLANK(選手登録!G69),"",選手登録!G69)</f>
        <v/>
      </c>
      <c r="BC69" s="193" t="str">
        <f>IF(ISBLANK(選手登録!H69),"",選手登録!H69)</f>
        <v/>
      </c>
      <c r="BD69" s="193" t="str">
        <f>IF(ISBLANK(選手登録!K69),"",DBCS(選手登録!K69))</f>
        <v/>
      </c>
      <c r="BE69" s="193" t="str">
        <f>IF(ISBLANK(選手登録!L69),"",DBCS(選手登録!L69))</f>
        <v/>
      </c>
      <c r="BF69" s="193" t="str">
        <f>IF(ISBLANK(選手登録!P69),"",選手登録!P69)</f>
        <v>男</v>
      </c>
      <c r="BG69" s="193" t="str">
        <f>IF(ISBLANK(選手登録!I69),"",選手登録!I69)</f>
        <v/>
      </c>
      <c r="BH69" s="193"/>
      <c r="BI69" s="194"/>
      <c r="BJ69" s="194"/>
      <c r="BK69" s="193"/>
    </row>
    <row r="70" spans="1:63" x14ac:dyDescent="0.15">
      <c r="A70" s="147"/>
      <c r="B70" s="195" t="str">
        <f>IF(ISBLANK(G70),"",COUNTA(G$17:G70))</f>
        <v/>
      </c>
      <c r="C70" s="140"/>
      <c r="D70" s="196">
        <v>10054</v>
      </c>
      <c r="E70" s="210">
        <v>54</v>
      </c>
      <c r="F70" s="198" t="str">
        <f t="shared" si="2"/>
        <v/>
      </c>
      <c r="G70" s="199"/>
      <c r="H70" s="200"/>
      <c r="I70" s="201"/>
      <c r="J70" s="202" t="str">
        <f t="shared" si="8"/>
        <v/>
      </c>
      <c r="K70" s="203"/>
      <c r="L70" s="244"/>
      <c r="M70" s="211"/>
      <c r="N70" s="212"/>
      <c r="O70" s="213"/>
      <c r="P70" s="196" t="s">
        <v>246</v>
      </c>
      <c r="Q70" s="208"/>
      <c r="R70" s="71"/>
      <c r="S70" s="72">
        <f t="shared" si="10"/>
        <v>2020</v>
      </c>
      <c r="T70" s="73" t="str">
        <f t="shared" si="11"/>
        <v>船越中</v>
      </c>
      <c r="U70" s="54"/>
      <c r="V70" s="209">
        <f t="shared" si="3"/>
        <v>0</v>
      </c>
      <c r="W70" s="209" t="b">
        <f t="shared" si="9"/>
        <v>0</v>
      </c>
      <c r="X70" s="209" t="str">
        <f t="shared" si="5"/>
        <v xml:space="preserve"> </v>
      </c>
      <c r="Z70" s="74">
        <v>2020</v>
      </c>
      <c r="AA70" s="74" t="s">
        <v>675</v>
      </c>
      <c r="AB70" s="74" t="s">
        <v>676</v>
      </c>
      <c r="AC70" s="74" t="s">
        <v>153</v>
      </c>
      <c r="AD70" s="74" t="s">
        <v>61</v>
      </c>
      <c r="AE70" s="75" t="s">
        <v>677</v>
      </c>
      <c r="AF70" s="75" t="s">
        <v>678</v>
      </c>
      <c r="AG70" s="75" t="s">
        <v>679</v>
      </c>
      <c r="AH70" s="75" t="s">
        <v>680</v>
      </c>
      <c r="AI70" s="33" t="s">
        <v>666</v>
      </c>
      <c r="AJ70" s="76" t="s">
        <v>9</v>
      </c>
      <c r="AK70" s="74" t="s">
        <v>681</v>
      </c>
      <c r="AM70" s="258"/>
      <c r="AN70" s="101"/>
      <c r="AO70" s="101"/>
      <c r="AV70" s="192" t="str">
        <f>IF(BB70="","",SUM(AW$17:AW70))</f>
        <v/>
      </c>
      <c r="AW70" s="192" t="str">
        <f t="shared" si="7"/>
        <v/>
      </c>
      <c r="AX70" s="193" t="str">
        <f>IF(ISBLANK(選手登録!M70),"",選手登録!M70)</f>
        <v/>
      </c>
      <c r="AY70" s="193" t="str">
        <f>IF(ISBLANK(選手登録!N70),"",選手登録!N70)</f>
        <v/>
      </c>
      <c r="AZ70" s="193" t="str">
        <f>IF(ISBLANK(選手登録!O70),"",選手登録!O70)</f>
        <v/>
      </c>
      <c r="BA70" s="193" t="str">
        <f>IF(ISBLANK(選手登録!F70),"",選手登録!F70)</f>
        <v/>
      </c>
      <c r="BB70" s="193" t="str">
        <f>IF(ISBLANK(選手登録!G70),"",選手登録!G70)</f>
        <v/>
      </c>
      <c r="BC70" s="193" t="str">
        <f>IF(ISBLANK(選手登録!H70),"",選手登録!H70)</f>
        <v/>
      </c>
      <c r="BD70" s="193" t="str">
        <f>IF(ISBLANK(選手登録!K70),"",DBCS(選手登録!K70))</f>
        <v/>
      </c>
      <c r="BE70" s="193" t="str">
        <f>IF(ISBLANK(選手登録!L70),"",DBCS(選手登録!L70))</f>
        <v/>
      </c>
      <c r="BF70" s="193" t="str">
        <f>IF(ISBLANK(選手登録!P70),"",選手登録!P70)</f>
        <v>男</v>
      </c>
      <c r="BG70" s="193" t="str">
        <f>IF(ISBLANK(選手登録!I70),"",選手登録!I70)</f>
        <v/>
      </c>
      <c r="BH70" s="193"/>
      <c r="BI70" s="194"/>
      <c r="BJ70" s="194"/>
      <c r="BK70" s="193"/>
    </row>
    <row r="71" spans="1:63" ht="14.25" thickBot="1" x14ac:dyDescent="0.2">
      <c r="A71" s="147"/>
      <c r="B71" s="195" t="str">
        <f>IF(ISBLANK(G71),"",COUNTA(G$17:G71))</f>
        <v/>
      </c>
      <c r="C71" s="140"/>
      <c r="D71" s="196">
        <v>10055</v>
      </c>
      <c r="E71" s="245">
        <v>55</v>
      </c>
      <c r="F71" s="109" t="str">
        <f t="shared" si="2"/>
        <v/>
      </c>
      <c r="G71" s="246"/>
      <c r="H71" s="247"/>
      <c r="I71" s="237"/>
      <c r="J71" s="249" t="str">
        <f t="shared" si="8"/>
        <v/>
      </c>
      <c r="K71" s="250"/>
      <c r="L71" s="251"/>
      <c r="M71" s="241"/>
      <c r="N71" s="242"/>
      <c r="O71" s="243"/>
      <c r="P71" s="196" t="s">
        <v>246</v>
      </c>
      <c r="Q71" s="208"/>
      <c r="R71" s="71"/>
      <c r="S71" s="72">
        <f t="shared" si="10"/>
        <v>2050</v>
      </c>
      <c r="T71" s="73" t="str">
        <f t="shared" si="11"/>
        <v>矢野中</v>
      </c>
      <c r="U71" s="54"/>
      <c r="V71" s="209">
        <f t="shared" si="3"/>
        <v>0</v>
      </c>
      <c r="W71" s="209" t="b">
        <f t="shared" si="9"/>
        <v>0</v>
      </c>
      <c r="X71" s="209" t="str">
        <f t="shared" si="5"/>
        <v xml:space="preserve"> </v>
      </c>
      <c r="Z71" s="74">
        <v>2050</v>
      </c>
      <c r="AA71" s="74" t="s">
        <v>682</v>
      </c>
      <c r="AB71" s="74" t="s">
        <v>683</v>
      </c>
      <c r="AC71" s="74" t="s">
        <v>153</v>
      </c>
      <c r="AD71" s="74" t="s">
        <v>61</v>
      </c>
      <c r="AE71" s="75" t="s">
        <v>684</v>
      </c>
      <c r="AF71" s="75" t="s">
        <v>685</v>
      </c>
      <c r="AG71" s="75" t="s">
        <v>686</v>
      </c>
      <c r="AH71" s="75" t="s">
        <v>687</v>
      </c>
      <c r="AI71" s="33" t="s">
        <v>666</v>
      </c>
      <c r="AJ71" s="76" t="s">
        <v>10</v>
      </c>
      <c r="AK71" s="74" t="s">
        <v>688</v>
      </c>
      <c r="AM71" s="258"/>
      <c r="AN71" s="101"/>
      <c r="AO71" s="101"/>
      <c r="AV71" s="192" t="str">
        <f>IF(BB71="","",SUM(AW$17:AW71))</f>
        <v/>
      </c>
      <c r="AW71" s="192" t="str">
        <f t="shared" si="7"/>
        <v/>
      </c>
      <c r="AX71" s="193" t="str">
        <f>IF(ISBLANK(選手登録!M71),"",選手登録!M71)</f>
        <v/>
      </c>
      <c r="AY71" s="193" t="str">
        <f>IF(ISBLANK(選手登録!N71),"",選手登録!N71)</f>
        <v/>
      </c>
      <c r="AZ71" s="193" t="str">
        <f>IF(ISBLANK(選手登録!O71),"",選手登録!O71)</f>
        <v/>
      </c>
      <c r="BA71" s="193" t="str">
        <f>IF(ISBLANK(選手登録!F71),"",選手登録!F71)</f>
        <v/>
      </c>
      <c r="BB71" s="193" t="str">
        <f>IF(ISBLANK(選手登録!G71),"",選手登録!G71)</f>
        <v/>
      </c>
      <c r="BC71" s="193" t="str">
        <f>IF(ISBLANK(選手登録!H71),"",選手登録!H71)</f>
        <v/>
      </c>
      <c r="BD71" s="193" t="str">
        <f>IF(ISBLANK(選手登録!K71),"",DBCS(選手登録!K71))</f>
        <v/>
      </c>
      <c r="BE71" s="193" t="str">
        <f>IF(ISBLANK(選手登録!L71),"",DBCS(選手登録!L71))</f>
        <v/>
      </c>
      <c r="BF71" s="193" t="str">
        <f>IF(ISBLANK(選手登録!P71),"",選手登録!P71)</f>
        <v>男</v>
      </c>
      <c r="BG71" s="193" t="str">
        <f>IF(ISBLANK(選手登録!I71),"",選手登録!I71)</f>
        <v/>
      </c>
      <c r="BH71" s="193"/>
      <c r="BI71" s="194"/>
      <c r="BJ71" s="194"/>
      <c r="BK71" s="193"/>
    </row>
    <row r="72" spans="1:63" x14ac:dyDescent="0.15">
      <c r="A72" s="147"/>
      <c r="B72" s="195" t="str">
        <f>IF(ISBLANK(G72),"",COUNTA(G$17:G72))</f>
        <v/>
      </c>
      <c r="C72" s="140"/>
      <c r="D72" s="196">
        <v>10056</v>
      </c>
      <c r="E72" s="197">
        <v>56</v>
      </c>
      <c r="F72" s="252" t="str">
        <f t="shared" si="2"/>
        <v/>
      </c>
      <c r="G72" s="226"/>
      <c r="H72" s="227"/>
      <c r="I72" s="201"/>
      <c r="J72" s="229" t="str">
        <f t="shared" si="8"/>
        <v/>
      </c>
      <c r="K72" s="230"/>
      <c r="L72" s="256"/>
      <c r="M72" s="232"/>
      <c r="N72" s="233"/>
      <c r="O72" s="234"/>
      <c r="P72" s="196" t="s">
        <v>246</v>
      </c>
      <c r="Q72" s="208"/>
      <c r="R72" s="71"/>
      <c r="S72" s="72">
        <f t="shared" si="10"/>
        <v>2080</v>
      </c>
      <c r="T72" s="73" t="str">
        <f t="shared" si="11"/>
        <v>瀬野川東中</v>
      </c>
      <c r="U72" s="54"/>
      <c r="V72" s="209">
        <f t="shared" si="3"/>
        <v>0</v>
      </c>
      <c r="W72" s="209" t="b">
        <f t="shared" si="9"/>
        <v>0</v>
      </c>
      <c r="X72" s="209" t="str">
        <f t="shared" si="5"/>
        <v xml:space="preserve"> </v>
      </c>
      <c r="Z72" s="74">
        <v>2080</v>
      </c>
      <c r="AA72" s="74" t="s">
        <v>689</v>
      </c>
      <c r="AB72" s="74" t="s">
        <v>690</v>
      </c>
      <c r="AC72" s="74" t="s">
        <v>153</v>
      </c>
      <c r="AD72" s="74" t="s">
        <v>61</v>
      </c>
      <c r="AE72" s="75" t="s">
        <v>662</v>
      </c>
      <c r="AF72" s="75" t="s">
        <v>691</v>
      </c>
      <c r="AG72" s="75" t="s">
        <v>692</v>
      </c>
      <c r="AH72" s="75" t="s">
        <v>693</v>
      </c>
      <c r="AI72" s="33" t="s">
        <v>666</v>
      </c>
      <c r="AJ72" s="76" t="s">
        <v>11</v>
      </c>
      <c r="AK72" s="74" t="s">
        <v>694</v>
      </c>
      <c r="AM72" s="258"/>
      <c r="AN72" s="101"/>
      <c r="AO72" s="101"/>
      <c r="AV72" s="192" t="str">
        <f>IF(BB72="","",SUM(AW$17:AW72))</f>
        <v/>
      </c>
      <c r="AW72" s="192" t="str">
        <f t="shared" si="7"/>
        <v/>
      </c>
      <c r="AX72" s="193" t="str">
        <f>IF(ISBLANK(選手登録!M72),"",選手登録!M72)</f>
        <v/>
      </c>
      <c r="AY72" s="193" t="str">
        <f>IF(ISBLANK(選手登録!N72),"",選手登録!N72)</f>
        <v/>
      </c>
      <c r="AZ72" s="193" t="str">
        <f>IF(ISBLANK(選手登録!O72),"",選手登録!O72)</f>
        <v/>
      </c>
      <c r="BA72" s="193" t="str">
        <f>IF(ISBLANK(選手登録!F72),"",選手登録!F72)</f>
        <v/>
      </c>
      <c r="BB72" s="193" t="str">
        <f>IF(ISBLANK(選手登録!G72),"",選手登録!G72)</f>
        <v/>
      </c>
      <c r="BC72" s="193" t="str">
        <f>IF(ISBLANK(選手登録!H72),"",選手登録!H72)</f>
        <v/>
      </c>
      <c r="BD72" s="193" t="str">
        <f>IF(ISBLANK(選手登録!K72),"",DBCS(選手登録!K72))</f>
        <v/>
      </c>
      <c r="BE72" s="193" t="str">
        <f>IF(ISBLANK(選手登録!L72),"",DBCS(選手登録!L72))</f>
        <v/>
      </c>
      <c r="BF72" s="193" t="str">
        <f>IF(ISBLANK(選手登録!P72),"",選手登録!P72)</f>
        <v>男</v>
      </c>
      <c r="BG72" s="193" t="str">
        <f>IF(ISBLANK(選手登録!I72),"",選手登録!I72)</f>
        <v/>
      </c>
      <c r="BH72" s="193"/>
      <c r="BI72" s="194"/>
      <c r="BJ72" s="194"/>
      <c r="BK72" s="193"/>
    </row>
    <row r="73" spans="1:63" x14ac:dyDescent="0.15">
      <c r="A73" s="147"/>
      <c r="B73" s="195" t="str">
        <f>IF(ISBLANK(G73),"",COUNTA(G$17:G73))</f>
        <v/>
      </c>
      <c r="C73" s="140"/>
      <c r="D73" s="196">
        <v>10057</v>
      </c>
      <c r="E73" s="210">
        <v>57</v>
      </c>
      <c r="F73" s="253" t="str">
        <f t="shared" si="2"/>
        <v/>
      </c>
      <c r="G73" s="199"/>
      <c r="H73" s="200"/>
      <c r="I73" s="201"/>
      <c r="J73" s="202" t="str">
        <f t="shared" si="8"/>
        <v/>
      </c>
      <c r="K73" s="203"/>
      <c r="L73" s="244"/>
      <c r="M73" s="211"/>
      <c r="N73" s="212"/>
      <c r="O73" s="213"/>
      <c r="P73" s="196" t="s">
        <v>246</v>
      </c>
      <c r="Q73" s="208"/>
      <c r="R73" s="71"/>
      <c r="S73" s="72">
        <f t="shared" si="10"/>
        <v>2110</v>
      </c>
      <c r="T73" s="73" t="str">
        <f t="shared" si="11"/>
        <v>広島三和中</v>
      </c>
      <c r="U73" s="54"/>
      <c r="V73" s="209">
        <f t="shared" si="3"/>
        <v>0</v>
      </c>
      <c r="W73" s="209" t="b">
        <f t="shared" si="9"/>
        <v>0</v>
      </c>
      <c r="X73" s="209" t="str">
        <f t="shared" si="5"/>
        <v xml:space="preserve"> </v>
      </c>
      <c r="Z73" s="74">
        <v>2110</v>
      </c>
      <c r="AA73" s="74" t="s">
        <v>695</v>
      </c>
      <c r="AB73" s="74" t="s">
        <v>696</v>
      </c>
      <c r="AC73" s="74" t="s">
        <v>389</v>
      </c>
      <c r="AD73" s="74" t="s">
        <v>61</v>
      </c>
      <c r="AE73" s="75" t="s">
        <v>697</v>
      </c>
      <c r="AF73" s="75" t="s">
        <v>698</v>
      </c>
      <c r="AG73" s="75" t="s">
        <v>699</v>
      </c>
      <c r="AH73" s="75" t="s">
        <v>700</v>
      </c>
      <c r="AI73" s="33" t="s">
        <v>701</v>
      </c>
      <c r="AJ73" s="76" t="s">
        <v>702</v>
      </c>
      <c r="AK73" s="74" t="s">
        <v>703</v>
      </c>
      <c r="AM73" s="258"/>
      <c r="AN73" s="101"/>
      <c r="AO73" s="101"/>
      <c r="AV73" s="192" t="str">
        <f>IF(BB73="","",SUM(AW$17:AW73))</f>
        <v/>
      </c>
      <c r="AW73" s="192" t="str">
        <f t="shared" si="7"/>
        <v/>
      </c>
      <c r="AX73" s="193" t="str">
        <f>IF(ISBLANK(選手登録!M73),"",選手登録!M73)</f>
        <v/>
      </c>
      <c r="AY73" s="193" t="str">
        <f>IF(ISBLANK(選手登録!N73),"",選手登録!N73)</f>
        <v/>
      </c>
      <c r="AZ73" s="193" t="str">
        <f>IF(ISBLANK(選手登録!O73),"",選手登録!O73)</f>
        <v/>
      </c>
      <c r="BA73" s="193" t="str">
        <f>IF(ISBLANK(選手登録!F73),"",選手登録!F73)</f>
        <v/>
      </c>
      <c r="BB73" s="193" t="str">
        <f>IF(ISBLANK(選手登録!G73),"",選手登録!G73)</f>
        <v/>
      </c>
      <c r="BC73" s="193" t="str">
        <f>IF(ISBLANK(選手登録!H73),"",選手登録!H73)</f>
        <v/>
      </c>
      <c r="BD73" s="193" t="str">
        <f>IF(ISBLANK(選手登録!K73),"",DBCS(選手登録!K73))</f>
        <v/>
      </c>
      <c r="BE73" s="193" t="str">
        <f>IF(ISBLANK(選手登録!L73),"",DBCS(選手登録!L73))</f>
        <v/>
      </c>
      <c r="BF73" s="193" t="str">
        <f>IF(ISBLANK(選手登録!P73),"",選手登録!P73)</f>
        <v>男</v>
      </c>
      <c r="BG73" s="193" t="str">
        <f>IF(ISBLANK(選手登録!I73),"",選手登録!I73)</f>
        <v/>
      </c>
      <c r="BH73" s="193"/>
      <c r="BI73" s="194"/>
      <c r="BJ73" s="194"/>
      <c r="BK73" s="193"/>
    </row>
    <row r="74" spans="1:63" x14ac:dyDescent="0.15">
      <c r="A74" s="147"/>
      <c r="B74" s="195" t="str">
        <f>IF(ISBLANK(G74),"",COUNTA(G$17:G74))</f>
        <v/>
      </c>
      <c r="C74" s="140"/>
      <c r="D74" s="196">
        <v>10058</v>
      </c>
      <c r="E74" s="210">
        <v>58</v>
      </c>
      <c r="F74" s="253" t="str">
        <f t="shared" si="2"/>
        <v/>
      </c>
      <c r="G74" s="199"/>
      <c r="H74" s="200"/>
      <c r="I74" s="201"/>
      <c r="J74" s="202" t="str">
        <f t="shared" si="8"/>
        <v/>
      </c>
      <c r="K74" s="203"/>
      <c r="L74" s="244"/>
      <c r="M74" s="211"/>
      <c r="N74" s="212"/>
      <c r="O74" s="213"/>
      <c r="P74" s="196" t="s">
        <v>246</v>
      </c>
      <c r="Q74" s="208"/>
      <c r="R74" s="71"/>
      <c r="S74" s="72">
        <f t="shared" si="10"/>
        <v>2140</v>
      </c>
      <c r="T74" s="73" t="str">
        <f t="shared" si="11"/>
        <v>五日市観音中</v>
      </c>
      <c r="U74" s="54"/>
      <c r="V74" s="209">
        <f t="shared" si="3"/>
        <v>0</v>
      </c>
      <c r="W74" s="209" t="b">
        <f t="shared" si="9"/>
        <v>0</v>
      </c>
      <c r="X74" s="209" t="str">
        <f t="shared" si="5"/>
        <v xml:space="preserve"> </v>
      </c>
      <c r="Z74" s="74">
        <v>2140</v>
      </c>
      <c r="AA74" s="74" t="s">
        <v>704</v>
      </c>
      <c r="AB74" s="74" t="s">
        <v>705</v>
      </c>
      <c r="AC74" s="74" t="s">
        <v>389</v>
      </c>
      <c r="AD74" s="74" t="s">
        <v>61</v>
      </c>
      <c r="AE74" s="75" t="s">
        <v>706</v>
      </c>
      <c r="AF74" s="75" t="s">
        <v>707</v>
      </c>
      <c r="AG74" s="75" t="s">
        <v>708</v>
      </c>
      <c r="AH74" s="75" t="s">
        <v>709</v>
      </c>
      <c r="AI74" s="33" t="s">
        <v>701</v>
      </c>
      <c r="AJ74" s="76" t="s">
        <v>80</v>
      </c>
      <c r="AK74" s="74" t="s">
        <v>710</v>
      </c>
      <c r="AM74" s="258"/>
      <c r="AN74" s="101"/>
      <c r="AO74" s="101"/>
      <c r="AV74" s="192" t="str">
        <f>IF(BB74="","",SUM(AW$17:AW74))</f>
        <v/>
      </c>
      <c r="AW74" s="192" t="str">
        <f t="shared" si="7"/>
        <v/>
      </c>
      <c r="AX74" s="193" t="str">
        <f>IF(ISBLANK(選手登録!M74),"",選手登録!M74)</f>
        <v/>
      </c>
      <c r="AY74" s="193" t="str">
        <f>IF(ISBLANK(選手登録!N74),"",選手登録!N74)</f>
        <v/>
      </c>
      <c r="AZ74" s="193" t="str">
        <f>IF(ISBLANK(選手登録!O74),"",選手登録!O74)</f>
        <v/>
      </c>
      <c r="BA74" s="193" t="str">
        <f>IF(ISBLANK(選手登録!F74),"",選手登録!F74)</f>
        <v/>
      </c>
      <c r="BB74" s="193" t="str">
        <f>IF(ISBLANK(選手登録!G74),"",選手登録!G74)</f>
        <v/>
      </c>
      <c r="BC74" s="193" t="str">
        <f>IF(ISBLANK(選手登録!H74),"",選手登録!H74)</f>
        <v/>
      </c>
      <c r="BD74" s="193" t="str">
        <f>IF(ISBLANK(選手登録!K74),"",DBCS(選手登録!K74))</f>
        <v/>
      </c>
      <c r="BE74" s="193" t="str">
        <f>IF(ISBLANK(選手登録!L74),"",DBCS(選手登録!L74))</f>
        <v/>
      </c>
      <c r="BF74" s="193" t="str">
        <f>IF(ISBLANK(選手登録!P74),"",選手登録!P74)</f>
        <v>男</v>
      </c>
      <c r="BG74" s="193" t="str">
        <f>IF(ISBLANK(選手登録!I74),"",選手登録!I74)</f>
        <v/>
      </c>
      <c r="BH74" s="193"/>
      <c r="BI74" s="194"/>
      <c r="BJ74" s="194"/>
      <c r="BK74" s="193"/>
    </row>
    <row r="75" spans="1:63" x14ac:dyDescent="0.15">
      <c r="A75" s="147"/>
      <c r="B75" s="195" t="str">
        <f>IF(ISBLANK(G75),"",COUNTA(G$17:G75))</f>
        <v/>
      </c>
      <c r="C75" s="140"/>
      <c r="D75" s="196">
        <v>10059</v>
      </c>
      <c r="E75" s="210">
        <v>59</v>
      </c>
      <c r="F75" s="253" t="str">
        <f t="shared" si="2"/>
        <v/>
      </c>
      <c r="G75" s="199"/>
      <c r="H75" s="200"/>
      <c r="I75" s="201"/>
      <c r="J75" s="202" t="str">
        <f t="shared" si="8"/>
        <v/>
      </c>
      <c r="K75" s="203"/>
      <c r="L75" s="244"/>
      <c r="M75" s="211"/>
      <c r="N75" s="212"/>
      <c r="O75" s="213"/>
      <c r="P75" s="196" t="s">
        <v>246</v>
      </c>
      <c r="Q75" s="208"/>
      <c r="R75" s="71"/>
      <c r="S75" s="72">
        <f t="shared" si="10"/>
        <v>2170</v>
      </c>
      <c r="T75" s="73" t="str">
        <f t="shared" si="11"/>
        <v>五月が丘中</v>
      </c>
      <c r="U75" s="54"/>
      <c r="V75" s="209">
        <f t="shared" si="3"/>
        <v>0</v>
      </c>
      <c r="W75" s="209" t="b">
        <f t="shared" si="9"/>
        <v>0</v>
      </c>
      <c r="X75" s="209" t="str">
        <f t="shared" si="5"/>
        <v xml:space="preserve"> </v>
      </c>
      <c r="Z75" s="74">
        <v>2170</v>
      </c>
      <c r="AA75" s="74" t="s">
        <v>711</v>
      </c>
      <c r="AB75" s="74" t="s">
        <v>712</v>
      </c>
      <c r="AC75" s="74" t="s">
        <v>389</v>
      </c>
      <c r="AD75" s="74" t="s">
        <v>61</v>
      </c>
      <c r="AE75" s="75" t="s">
        <v>713</v>
      </c>
      <c r="AF75" s="75" t="s">
        <v>714</v>
      </c>
      <c r="AG75" s="75" t="s">
        <v>715</v>
      </c>
      <c r="AH75" s="75" t="s">
        <v>716</v>
      </c>
      <c r="AI75" s="33" t="s">
        <v>701</v>
      </c>
      <c r="AJ75" s="76" t="s">
        <v>9</v>
      </c>
      <c r="AK75" s="74" t="s">
        <v>717</v>
      </c>
      <c r="AM75" s="101"/>
      <c r="AN75" s="101"/>
      <c r="AO75" s="101"/>
      <c r="AV75" s="192" t="str">
        <f>IF(BB75="","",SUM(AW$17:AW75))</f>
        <v/>
      </c>
      <c r="AW75" s="192" t="str">
        <f t="shared" si="7"/>
        <v/>
      </c>
      <c r="AX75" s="193" t="str">
        <f>IF(ISBLANK(選手登録!M75),"",選手登録!M75)</f>
        <v/>
      </c>
      <c r="AY75" s="193" t="str">
        <f>IF(ISBLANK(選手登録!N75),"",選手登録!N75)</f>
        <v/>
      </c>
      <c r="AZ75" s="193" t="str">
        <f>IF(ISBLANK(選手登録!O75),"",選手登録!O75)</f>
        <v/>
      </c>
      <c r="BA75" s="193" t="str">
        <f>IF(ISBLANK(選手登録!F75),"",選手登録!F75)</f>
        <v/>
      </c>
      <c r="BB75" s="193" t="str">
        <f>IF(ISBLANK(選手登録!G75),"",選手登録!G75)</f>
        <v/>
      </c>
      <c r="BC75" s="193" t="str">
        <f>IF(ISBLANK(選手登録!H75),"",選手登録!H75)</f>
        <v/>
      </c>
      <c r="BD75" s="193" t="str">
        <f>IF(ISBLANK(選手登録!K75),"",DBCS(選手登録!K75))</f>
        <v/>
      </c>
      <c r="BE75" s="193" t="str">
        <f>IF(ISBLANK(選手登録!L75),"",DBCS(選手登録!L75))</f>
        <v/>
      </c>
      <c r="BF75" s="193" t="str">
        <f>IF(ISBLANK(選手登録!P75),"",選手登録!P75)</f>
        <v>男</v>
      </c>
      <c r="BG75" s="193" t="str">
        <f>IF(ISBLANK(選手登録!I75),"",選手登録!I75)</f>
        <v/>
      </c>
      <c r="BH75" s="193"/>
      <c r="BI75" s="194"/>
      <c r="BJ75" s="194"/>
      <c r="BK75" s="193"/>
    </row>
    <row r="76" spans="1:63" ht="14.25" thickBot="1" x14ac:dyDescent="0.2">
      <c r="A76" s="147"/>
      <c r="B76" s="195" t="str">
        <f>IF(ISBLANK(G76),"",COUNTA(G$17:G76))</f>
        <v/>
      </c>
      <c r="C76" s="140"/>
      <c r="D76" s="196">
        <v>20060</v>
      </c>
      <c r="E76" s="214">
        <v>60</v>
      </c>
      <c r="F76" s="254" t="str">
        <f t="shared" si="2"/>
        <v/>
      </c>
      <c r="G76" s="235"/>
      <c r="H76" s="236"/>
      <c r="I76" s="218"/>
      <c r="J76" s="238" t="str">
        <f t="shared" si="8"/>
        <v/>
      </c>
      <c r="K76" s="239"/>
      <c r="L76" s="257"/>
      <c r="M76" s="222"/>
      <c r="N76" s="242"/>
      <c r="O76" s="243"/>
      <c r="P76" s="196" t="s">
        <v>246</v>
      </c>
      <c r="Q76" s="208"/>
      <c r="R76" s="71"/>
      <c r="S76" s="72">
        <f t="shared" si="10"/>
        <v>2200</v>
      </c>
      <c r="T76" s="73" t="str">
        <f t="shared" si="11"/>
        <v>美鈴が丘中</v>
      </c>
      <c r="U76" s="54"/>
      <c r="V76" s="209">
        <f t="shared" si="3"/>
        <v>0</v>
      </c>
      <c r="W76" s="209" t="b">
        <f t="shared" si="9"/>
        <v>0</v>
      </c>
      <c r="X76" s="209" t="str">
        <f t="shared" si="5"/>
        <v xml:space="preserve"> </v>
      </c>
      <c r="Z76" s="74">
        <v>2200</v>
      </c>
      <c r="AA76" s="74" t="s">
        <v>718</v>
      </c>
      <c r="AB76" s="74" t="s">
        <v>719</v>
      </c>
      <c r="AC76" s="74" t="s">
        <v>389</v>
      </c>
      <c r="AD76" s="74" t="s">
        <v>61</v>
      </c>
      <c r="AE76" s="75" t="s">
        <v>720</v>
      </c>
      <c r="AF76" s="75" t="s">
        <v>721</v>
      </c>
      <c r="AG76" s="75" t="s">
        <v>722</v>
      </c>
      <c r="AH76" s="75" t="s">
        <v>723</v>
      </c>
      <c r="AI76" s="33" t="s">
        <v>701</v>
      </c>
      <c r="AJ76" s="76" t="s">
        <v>10</v>
      </c>
      <c r="AK76" s="74" t="s">
        <v>724</v>
      </c>
      <c r="AM76" s="258"/>
      <c r="AN76" s="101"/>
      <c r="AO76" s="101"/>
      <c r="AV76" s="192" t="str">
        <f>IF(BB76="","",SUM(AW$17:AW76))</f>
        <v/>
      </c>
      <c r="AW76" s="192" t="str">
        <f t="shared" si="7"/>
        <v/>
      </c>
      <c r="AX76" s="193" t="str">
        <f>IF(ISBLANK(選手登録!M76),"",選手登録!M76)</f>
        <v/>
      </c>
      <c r="AY76" s="193" t="str">
        <f>IF(ISBLANK(選手登録!N76),"",選手登録!N76)</f>
        <v/>
      </c>
      <c r="AZ76" s="193" t="str">
        <f>IF(ISBLANK(選手登録!O76),"",選手登録!O76)</f>
        <v/>
      </c>
      <c r="BA76" s="193" t="str">
        <f>IF(ISBLANK(選手登録!F76),"",選手登録!F76)</f>
        <v/>
      </c>
      <c r="BB76" s="193" t="str">
        <f>IF(ISBLANK(選手登録!G76),"",選手登録!G76)</f>
        <v/>
      </c>
      <c r="BC76" s="193" t="str">
        <f>IF(ISBLANK(選手登録!H76),"",選手登録!H76)</f>
        <v/>
      </c>
      <c r="BD76" s="193" t="str">
        <f>IF(ISBLANK(選手登録!K76),"",DBCS(選手登録!K76))</f>
        <v/>
      </c>
      <c r="BE76" s="193" t="str">
        <f>IF(ISBLANK(選手登録!L76),"",DBCS(選手登録!L76))</f>
        <v/>
      </c>
      <c r="BF76" s="193" t="str">
        <f>IF(ISBLANK(選手登録!P76),"",選手登録!P76)</f>
        <v>男</v>
      </c>
      <c r="BG76" s="193" t="str">
        <f>IF(ISBLANK(選手登録!I76),"",選手登録!I76)</f>
        <v/>
      </c>
      <c r="BH76" s="193"/>
      <c r="BI76" s="194"/>
      <c r="BJ76" s="194"/>
      <c r="BK76" s="193"/>
    </row>
    <row r="77" spans="1:63" x14ac:dyDescent="0.15">
      <c r="A77" s="147"/>
      <c r="B77" s="195" t="str">
        <f>IF(ISBLANK(G77),"",COUNTA(G$17:G77))</f>
        <v/>
      </c>
      <c r="C77" s="140"/>
      <c r="D77" s="196">
        <v>20061</v>
      </c>
      <c r="E77" s="225">
        <v>61</v>
      </c>
      <c r="F77" s="198" t="str">
        <f t="shared" si="2"/>
        <v/>
      </c>
      <c r="G77" s="199"/>
      <c r="H77" s="200"/>
      <c r="I77" s="228"/>
      <c r="J77" s="202" t="str">
        <f t="shared" si="8"/>
        <v/>
      </c>
      <c r="K77" s="203"/>
      <c r="L77" s="244"/>
      <c r="M77" s="232"/>
      <c r="N77" s="233"/>
      <c r="O77" s="234"/>
      <c r="P77" s="196" t="s">
        <v>246</v>
      </c>
      <c r="Q77" s="208"/>
      <c r="R77" s="71"/>
      <c r="S77" s="72">
        <f t="shared" si="10"/>
        <v>2230</v>
      </c>
      <c r="T77" s="73" t="str">
        <f t="shared" si="11"/>
        <v>五日市中</v>
      </c>
      <c r="U77" s="54"/>
      <c r="V77" s="209">
        <f t="shared" si="3"/>
        <v>0</v>
      </c>
      <c r="W77" s="209" t="b">
        <f t="shared" si="9"/>
        <v>0</v>
      </c>
      <c r="X77" s="209" t="str">
        <f t="shared" si="5"/>
        <v xml:space="preserve"> </v>
      </c>
      <c r="Z77" s="74">
        <v>2230</v>
      </c>
      <c r="AA77" s="74" t="s">
        <v>725</v>
      </c>
      <c r="AB77" s="74" t="s">
        <v>726</v>
      </c>
      <c r="AC77" s="74" t="s">
        <v>389</v>
      </c>
      <c r="AD77" s="74" t="s">
        <v>61</v>
      </c>
      <c r="AE77" s="75" t="s">
        <v>727</v>
      </c>
      <c r="AF77" s="75" t="s">
        <v>728</v>
      </c>
      <c r="AG77" s="75" t="s">
        <v>729</v>
      </c>
      <c r="AH77" s="75" t="s">
        <v>730</v>
      </c>
      <c r="AI77" s="33" t="s">
        <v>701</v>
      </c>
      <c r="AJ77" s="76" t="s">
        <v>11</v>
      </c>
      <c r="AK77" s="74" t="s">
        <v>731</v>
      </c>
      <c r="AM77" s="258"/>
      <c r="AN77" s="101"/>
      <c r="AO77" s="101"/>
      <c r="AV77" s="192" t="str">
        <f>IF(BB77="","",SUM(AW$17:AW77))</f>
        <v/>
      </c>
      <c r="AW77" s="192" t="str">
        <f t="shared" si="7"/>
        <v/>
      </c>
      <c r="AX77" s="193" t="str">
        <f>IF(ISBLANK(選手登録!M77),"",選手登録!M77)</f>
        <v/>
      </c>
      <c r="AY77" s="193" t="str">
        <f>IF(ISBLANK(選手登録!N77),"",選手登録!N77)</f>
        <v/>
      </c>
      <c r="AZ77" s="193" t="str">
        <f>IF(ISBLANK(選手登録!O77),"",選手登録!O77)</f>
        <v/>
      </c>
      <c r="BA77" s="193" t="str">
        <f>IF(ISBLANK(選手登録!F77),"",選手登録!F77)</f>
        <v/>
      </c>
      <c r="BB77" s="193" t="str">
        <f>IF(ISBLANK(選手登録!G77),"",選手登録!G77)</f>
        <v/>
      </c>
      <c r="BC77" s="193" t="str">
        <f>IF(ISBLANK(選手登録!H77),"",選手登録!H77)</f>
        <v/>
      </c>
      <c r="BD77" s="193" t="str">
        <f>IF(ISBLANK(選手登録!K77),"",DBCS(選手登録!K77))</f>
        <v/>
      </c>
      <c r="BE77" s="193" t="str">
        <f>IF(ISBLANK(選手登録!L77),"",DBCS(選手登録!L77))</f>
        <v/>
      </c>
      <c r="BF77" s="193" t="str">
        <f>IF(ISBLANK(選手登録!P77),"",選手登録!P77)</f>
        <v>男</v>
      </c>
      <c r="BG77" s="193" t="str">
        <f>IF(ISBLANK(選手登録!I77),"",選手登録!I77)</f>
        <v/>
      </c>
      <c r="BH77" s="193"/>
      <c r="BI77" s="194"/>
      <c r="BJ77" s="194"/>
      <c r="BK77" s="193"/>
    </row>
    <row r="78" spans="1:63" x14ac:dyDescent="0.15">
      <c r="A78" s="147"/>
      <c r="B78" s="195" t="str">
        <f>IF(ISBLANK(G78),"",COUNTA(G$17:G78))</f>
        <v/>
      </c>
      <c r="C78" s="140"/>
      <c r="D78" s="196">
        <v>20062</v>
      </c>
      <c r="E78" s="210">
        <v>62</v>
      </c>
      <c r="F78" s="198" t="str">
        <f t="shared" si="2"/>
        <v/>
      </c>
      <c r="G78" s="199"/>
      <c r="H78" s="200"/>
      <c r="I78" s="201"/>
      <c r="J78" s="202" t="str">
        <f t="shared" si="8"/>
        <v/>
      </c>
      <c r="K78" s="203"/>
      <c r="L78" s="244"/>
      <c r="M78" s="211"/>
      <c r="N78" s="212"/>
      <c r="O78" s="213"/>
      <c r="P78" s="196" t="s">
        <v>246</v>
      </c>
      <c r="Q78" s="208"/>
      <c r="R78" s="71"/>
      <c r="S78" s="72">
        <f t="shared" si="10"/>
        <v>2260</v>
      </c>
      <c r="T78" s="73" t="str">
        <f t="shared" si="11"/>
        <v>五日市南中</v>
      </c>
      <c r="U78" s="54"/>
      <c r="V78" s="209">
        <f t="shared" si="3"/>
        <v>0</v>
      </c>
      <c r="W78" s="209" t="b">
        <f t="shared" si="9"/>
        <v>0</v>
      </c>
      <c r="X78" s="209" t="str">
        <f t="shared" si="5"/>
        <v xml:space="preserve"> </v>
      </c>
      <c r="Z78" s="74">
        <v>2260</v>
      </c>
      <c r="AA78" s="74" t="s">
        <v>732</v>
      </c>
      <c r="AB78" s="74" t="s">
        <v>733</v>
      </c>
      <c r="AC78" s="74" t="s">
        <v>389</v>
      </c>
      <c r="AD78" s="74" t="s">
        <v>61</v>
      </c>
      <c r="AE78" s="75" t="s">
        <v>734</v>
      </c>
      <c r="AF78" s="75" t="s">
        <v>735</v>
      </c>
      <c r="AG78" s="75" t="s">
        <v>736</v>
      </c>
      <c r="AH78" s="75" t="s">
        <v>737</v>
      </c>
      <c r="AI78" s="33" t="s">
        <v>701</v>
      </c>
      <c r="AJ78" s="76" t="s">
        <v>12</v>
      </c>
      <c r="AK78" s="74" t="s">
        <v>738</v>
      </c>
      <c r="AM78" s="258"/>
      <c r="AN78" s="101"/>
      <c r="AO78" s="101"/>
      <c r="AV78" s="192" t="str">
        <f>IF(BB78="","",SUM(AW$17:AW78))</f>
        <v/>
      </c>
      <c r="AW78" s="192" t="str">
        <f t="shared" si="7"/>
        <v/>
      </c>
      <c r="AX78" s="193" t="str">
        <f>IF(ISBLANK(選手登録!M78),"",選手登録!M78)</f>
        <v/>
      </c>
      <c r="AY78" s="193" t="str">
        <f>IF(ISBLANK(選手登録!N78),"",選手登録!N78)</f>
        <v/>
      </c>
      <c r="AZ78" s="193" t="str">
        <f>IF(ISBLANK(選手登録!O78),"",選手登録!O78)</f>
        <v/>
      </c>
      <c r="BA78" s="193" t="str">
        <f>IF(ISBLANK(選手登録!F78),"",選手登録!F78)</f>
        <v/>
      </c>
      <c r="BB78" s="193" t="str">
        <f>IF(ISBLANK(選手登録!G78),"",選手登録!G78)</f>
        <v/>
      </c>
      <c r="BC78" s="193" t="str">
        <f>IF(ISBLANK(選手登録!H78),"",選手登録!H78)</f>
        <v/>
      </c>
      <c r="BD78" s="193" t="str">
        <f>IF(ISBLANK(選手登録!K78),"",DBCS(選手登録!K78))</f>
        <v/>
      </c>
      <c r="BE78" s="193" t="str">
        <f>IF(ISBLANK(選手登録!L78),"",DBCS(選手登録!L78))</f>
        <v/>
      </c>
      <c r="BF78" s="193" t="str">
        <f>IF(ISBLANK(選手登録!P78),"",選手登録!P78)</f>
        <v>男</v>
      </c>
      <c r="BG78" s="193" t="str">
        <f>IF(ISBLANK(選手登録!I78),"",選手登録!I78)</f>
        <v/>
      </c>
      <c r="BH78" s="193"/>
      <c r="BI78" s="194"/>
      <c r="BJ78" s="194"/>
      <c r="BK78" s="193"/>
    </row>
    <row r="79" spans="1:63" x14ac:dyDescent="0.15">
      <c r="A79" s="147"/>
      <c r="B79" s="195" t="str">
        <f>IF(ISBLANK(G79),"",COUNTA(G$17:G79))</f>
        <v/>
      </c>
      <c r="C79" s="140"/>
      <c r="D79" s="196">
        <v>20063</v>
      </c>
      <c r="E79" s="210">
        <v>63</v>
      </c>
      <c r="F79" s="198" t="str">
        <f t="shared" si="2"/>
        <v/>
      </c>
      <c r="G79" s="199"/>
      <c r="H79" s="200"/>
      <c r="I79" s="201"/>
      <c r="J79" s="202" t="str">
        <f t="shared" si="8"/>
        <v/>
      </c>
      <c r="K79" s="203"/>
      <c r="L79" s="244"/>
      <c r="M79" s="211"/>
      <c r="N79" s="212"/>
      <c r="O79" s="213"/>
      <c r="P79" s="196" t="s">
        <v>246</v>
      </c>
      <c r="Q79" s="208"/>
      <c r="R79" s="71"/>
      <c r="S79" s="72">
        <f t="shared" si="10"/>
        <v>2290</v>
      </c>
      <c r="T79" s="73" t="str">
        <f t="shared" si="11"/>
        <v>城山中</v>
      </c>
      <c r="U79" s="54"/>
      <c r="V79" s="209">
        <f t="shared" si="3"/>
        <v>0</v>
      </c>
      <c r="W79" s="209" t="b">
        <f t="shared" si="9"/>
        <v>0</v>
      </c>
      <c r="X79" s="209" t="str">
        <f t="shared" si="5"/>
        <v xml:space="preserve"> </v>
      </c>
      <c r="Z79" s="74">
        <v>2290</v>
      </c>
      <c r="AA79" s="74" t="s">
        <v>739</v>
      </c>
      <c r="AB79" s="74" t="s">
        <v>740</v>
      </c>
      <c r="AC79" s="74" t="s">
        <v>389</v>
      </c>
      <c r="AD79" s="74" t="s">
        <v>61</v>
      </c>
      <c r="AE79" s="75" t="s">
        <v>741</v>
      </c>
      <c r="AF79" s="75" t="s">
        <v>742</v>
      </c>
      <c r="AG79" s="75" t="s">
        <v>743</v>
      </c>
      <c r="AH79" s="75" t="s">
        <v>744</v>
      </c>
      <c r="AI79" s="33" t="s">
        <v>701</v>
      </c>
      <c r="AJ79" s="76" t="s">
        <v>13</v>
      </c>
      <c r="AK79" s="74" t="s">
        <v>745</v>
      </c>
      <c r="AM79" s="258"/>
      <c r="AN79" s="101"/>
      <c r="AO79" s="101"/>
      <c r="AV79" s="192" t="str">
        <f>IF(BB79="","",SUM(AW$17:AW79))</f>
        <v/>
      </c>
      <c r="AW79" s="192" t="str">
        <f t="shared" si="7"/>
        <v/>
      </c>
      <c r="AX79" s="193" t="str">
        <f>IF(ISBLANK(選手登録!M79),"",選手登録!M79)</f>
        <v/>
      </c>
      <c r="AY79" s="193" t="str">
        <f>IF(ISBLANK(選手登録!N79),"",選手登録!N79)</f>
        <v/>
      </c>
      <c r="AZ79" s="193" t="str">
        <f>IF(ISBLANK(選手登録!O79),"",選手登録!O79)</f>
        <v/>
      </c>
      <c r="BA79" s="193" t="str">
        <f>IF(ISBLANK(選手登録!F79),"",選手登録!F79)</f>
        <v/>
      </c>
      <c r="BB79" s="193" t="str">
        <f>IF(ISBLANK(選手登録!G79),"",選手登録!G79)</f>
        <v/>
      </c>
      <c r="BC79" s="193" t="str">
        <f>IF(ISBLANK(選手登録!H79),"",選手登録!H79)</f>
        <v/>
      </c>
      <c r="BD79" s="193" t="str">
        <f>IF(ISBLANK(選手登録!K79),"",DBCS(選手登録!K79))</f>
        <v/>
      </c>
      <c r="BE79" s="193" t="str">
        <f>IF(ISBLANK(選手登録!L79),"",DBCS(選手登録!L79))</f>
        <v/>
      </c>
      <c r="BF79" s="193" t="str">
        <f>IF(ISBLANK(選手登録!P79),"",選手登録!P79)</f>
        <v>男</v>
      </c>
      <c r="BG79" s="193" t="str">
        <f>IF(ISBLANK(選手登録!I79),"",選手登録!I79)</f>
        <v/>
      </c>
      <c r="BH79" s="193"/>
      <c r="BI79" s="194"/>
      <c r="BJ79" s="194"/>
      <c r="BK79" s="193"/>
    </row>
    <row r="80" spans="1:63" x14ac:dyDescent="0.15">
      <c r="A80" s="147"/>
      <c r="B80" s="195" t="str">
        <f>IF(ISBLANK(G80),"",COUNTA(G$17:G80))</f>
        <v/>
      </c>
      <c r="C80" s="140"/>
      <c r="D80" s="196">
        <v>20064</v>
      </c>
      <c r="E80" s="210">
        <v>64</v>
      </c>
      <c r="F80" s="198" t="str">
        <f t="shared" si="2"/>
        <v/>
      </c>
      <c r="G80" s="199"/>
      <c r="H80" s="200"/>
      <c r="I80" s="201"/>
      <c r="J80" s="202" t="str">
        <f t="shared" si="8"/>
        <v/>
      </c>
      <c r="K80" s="203"/>
      <c r="L80" s="244"/>
      <c r="M80" s="211"/>
      <c r="N80" s="212"/>
      <c r="O80" s="213"/>
      <c r="P80" s="196" t="s">
        <v>246</v>
      </c>
      <c r="Q80" s="208"/>
      <c r="R80" s="71"/>
      <c r="S80" s="72">
        <f t="shared" si="10"/>
        <v>2320</v>
      </c>
      <c r="T80" s="73" t="str">
        <f t="shared" si="11"/>
        <v>湯来中</v>
      </c>
      <c r="U80" s="54"/>
      <c r="V80" s="209">
        <f t="shared" si="3"/>
        <v>0</v>
      </c>
      <c r="W80" s="209" t="b">
        <f t="shared" si="9"/>
        <v>0</v>
      </c>
      <c r="X80" s="209" t="str">
        <f t="shared" si="5"/>
        <v xml:space="preserve"> </v>
      </c>
      <c r="Z80" s="74">
        <v>2320</v>
      </c>
      <c r="AA80" s="74" t="s">
        <v>746</v>
      </c>
      <c r="AB80" s="74" t="s">
        <v>747</v>
      </c>
      <c r="AC80" s="74" t="s">
        <v>389</v>
      </c>
      <c r="AD80" s="74" t="s">
        <v>61</v>
      </c>
      <c r="AE80" s="75" t="s">
        <v>748</v>
      </c>
      <c r="AF80" s="75" t="s">
        <v>749</v>
      </c>
      <c r="AG80" s="75" t="s">
        <v>750</v>
      </c>
      <c r="AH80" s="75" t="s">
        <v>751</v>
      </c>
      <c r="AI80" s="33" t="s">
        <v>701</v>
      </c>
      <c r="AJ80" s="76" t="s">
        <v>14</v>
      </c>
      <c r="AK80" s="74" t="s">
        <v>752</v>
      </c>
      <c r="AM80" s="258"/>
      <c r="AN80" s="101"/>
      <c r="AO80" s="101"/>
      <c r="AV80" s="192" t="str">
        <f>IF(BB80="","",SUM(AW$17:AW80))</f>
        <v/>
      </c>
      <c r="AW80" s="192" t="str">
        <f t="shared" si="7"/>
        <v/>
      </c>
      <c r="AX80" s="193" t="str">
        <f>IF(ISBLANK(選手登録!M80),"",選手登録!M80)</f>
        <v/>
      </c>
      <c r="AY80" s="193" t="str">
        <f>IF(ISBLANK(選手登録!N80),"",選手登録!N80)</f>
        <v/>
      </c>
      <c r="AZ80" s="193" t="str">
        <f>IF(ISBLANK(選手登録!O80),"",選手登録!O80)</f>
        <v/>
      </c>
      <c r="BA80" s="193" t="str">
        <f>IF(ISBLANK(選手登録!F80),"",選手登録!F80)</f>
        <v/>
      </c>
      <c r="BB80" s="193" t="str">
        <f>IF(ISBLANK(選手登録!G80),"",選手登録!G80)</f>
        <v/>
      </c>
      <c r="BC80" s="193" t="str">
        <f>IF(ISBLANK(選手登録!H80),"",選手登録!H80)</f>
        <v/>
      </c>
      <c r="BD80" s="193" t="str">
        <f>IF(ISBLANK(選手登録!K80),"",DBCS(選手登録!K80))</f>
        <v/>
      </c>
      <c r="BE80" s="193" t="str">
        <f>IF(ISBLANK(選手登録!L80),"",DBCS(選手登録!L80))</f>
        <v/>
      </c>
      <c r="BF80" s="193" t="str">
        <f>IF(ISBLANK(選手登録!P80),"",選手登録!P80)</f>
        <v>男</v>
      </c>
      <c r="BG80" s="193" t="str">
        <f>IF(ISBLANK(選手登録!I80),"",選手登録!I80)</f>
        <v/>
      </c>
      <c r="BH80" s="193"/>
      <c r="BI80" s="194"/>
      <c r="BJ80" s="194"/>
      <c r="BK80" s="193"/>
    </row>
    <row r="81" spans="1:63" ht="14.25" thickBot="1" x14ac:dyDescent="0.2">
      <c r="A81" s="147"/>
      <c r="B81" s="195" t="str">
        <f>IF(ISBLANK(G81),"",COUNTA(G$17:G81))</f>
        <v/>
      </c>
      <c r="C81" s="140"/>
      <c r="D81" s="196">
        <v>20065</v>
      </c>
      <c r="E81" s="245">
        <v>65</v>
      </c>
      <c r="F81" s="109" t="str">
        <f t="shared" ref="F81:F96" si="12">IF(G$5="","",IF(G81="","",G$5+D81))</f>
        <v/>
      </c>
      <c r="G81" s="246"/>
      <c r="H81" s="247"/>
      <c r="I81" s="237"/>
      <c r="J81" s="249" t="str">
        <f t="shared" si="8"/>
        <v/>
      </c>
      <c r="K81" s="250"/>
      <c r="L81" s="251"/>
      <c r="M81" s="241"/>
      <c r="N81" s="242"/>
      <c r="O81" s="243"/>
      <c r="P81" s="196" t="s">
        <v>246</v>
      </c>
      <c r="Q81" s="208"/>
      <c r="R81" s="71"/>
      <c r="S81" s="72">
        <f t="shared" si="10"/>
        <v>2350</v>
      </c>
      <c r="T81" s="73" t="str">
        <f t="shared" si="11"/>
        <v>砂谷中</v>
      </c>
      <c r="U81" s="259"/>
      <c r="V81" s="209">
        <f t="shared" ref="V81:V96" si="13">LEN(G81)+LEN(H81)</f>
        <v>0</v>
      </c>
      <c r="W81" s="209" t="b">
        <f t="shared" si="9"/>
        <v>0</v>
      </c>
      <c r="X81" s="209" t="str">
        <f t="shared" ref="X81:X96" si="14">ASC(K81)&amp;" "&amp;ASC(L81)</f>
        <v xml:space="preserve"> </v>
      </c>
      <c r="Z81" s="74">
        <v>2350</v>
      </c>
      <c r="AA81" s="74" t="s">
        <v>753</v>
      </c>
      <c r="AB81" s="74" t="s">
        <v>754</v>
      </c>
      <c r="AC81" s="74" t="s">
        <v>389</v>
      </c>
      <c r="AD81" s="74" t="s">
        <v>61</v>
      </c>
      <c r="AE81" s="75" t="s">
        <v>755</v>
      </c>
      <c r="AF81" s="75" t="s">
        <v>756</v>
      </c>
      <c r="AG81" s="75" t="s">
        <v>757</v>
      </c>
      <c r="AH81" s="75" t="s">
        <v>758</v>
      </c>
      <c r="AI81" s="33" t="s">
        <v>701</v>
      </c>
      <c r="AJ81" s="76" t="s">
        <v>15</v>
      </c>
      <c r="AK81" s="74" t="s">
        <v>759</v>
      </c>
      <c r="AM81" s="258"/>
      <c r="AN81" s="101"/>
      <c r="AO81" s="101"/>
      <c r="AV81" s="192" t="str">
        <f>IF(BB81="","",SUM(AW$17:AW81))</f>
        <v/>
      </c>
      <c r="AW81" s="192" t="str">
        <f t="shared" si="7"/>
        <v/>
      </c>
      <c r="AX81" s="193" t="str">
        <f>IF(ISBLANK(選手登録!M81),"",選手登録!M81)</f>
        <v/>
      </c>
      <c r="AY81" s="193" t="str">
        <f>IF(ISBLANK(選手登録!N81),"",選手登録!N81)</f>
        <v/>
      </c>
      <c r="AZ81" s="193" t="str">
        <f>IF(ISBLANK(選手登録!O81),"",選手登録!O81)</f>
        <v/>
      </c>
      <c r="BA81" s="193" t="str">
        <f>IF(ISBLANK(選手登録!F81),"",選手登録!F81)</f>
        <v/>
      </c>
      <c r="BB81" s="193" t="str">
        <f>IF(ISBLANK(選手登録!G81),"",選手登録!G81)</f>
        <v/>
      </c>
      <c r="BC81" s="193" t="str">
        <f>IF(ISBLANK(選手登録!H81),"",選手登録!H81)</f>
        <v/>
      </c>
      <c r="BD81" s="193" t="str">
        <f>IF(ISBLANK(選手登録!K81),"",DBCS(選手登録!K81))</f>
        <v/>
      </c>
      <c r="BE81" s="193" t="str">
        <f>IF(ISBLANK(選手登録!L81),"",DBCS(選手登録!L81))</f>
        <v/>
      </c>
      <c r="BF81" s="193" t="str">
        <f>IF(ISBLANK(選手登録!P81),"",選手登録!P81)</f>
        <v>男</v>
      </c>
      <c r="BG81" s="193" t="str">
        <f>IF(ISBLANK(選手登録!I81),"",選手登録!I81)</f>
        <v/>
      </c>
      <c r="BH81" s="193"/>
      <c r="BI81" s="194"/>
      <c r="BJ81" s="194"/>
      <c r="BK81" s="193"/>
    </row>
    <row r="82" spans="1:63" x14ac:dyDescent="0.15">
      <c r="A82" s="147"/>
      <c r="B82" s="195" t="str">
        <f>IF(ISBLANK(G82),"",COUNTA(G$17:G82))</f>
        <v/>
      </c>
      <c r="C82" s="140"/>
      <c r="D82" s="196">
        <v>20066</v>
      </c>
      <c r="E82" s="197">
        <v>66</v>
      </c>
      <c r="F82" s="252" t="str">
        <f t="shared" si="12"/>
        <v/>
      </c>
      <c r="G82" s="226"/>
      <c r="H82" s="227"/>
      <c r="I82" s="228"/>
      <c r="J82" s="229" t="str">
        <f t="shared" si="8"/>
        <v/>
      </c>
      <c r="K82" s="230"/>
      <c r="L82" s="256"/>
      <c r="M82" s="232"/>
      <c r="N82" s="233"/>
      <c r="O82" s="234"/>
      <c r="P82" s="196" t="s">
        <v>246</v>
      </c>
      <c r="Q82" s="208"/>
      <c r="R82" s="71"/>
      <c r="S82" s="72">
        <f t="shared" si="10"/>
        <v>2380</v>
      </c>
      <c r="T82" s="73" t="str">
        <f t="shared" si="11"/>
        <v>広島なぎさ中</v>
      </c>
      <c r="U82" s="259"/>
      <c r="V82" s="209">
        <f t="shared" si="13"/>
        <v>0</v>
      </c>
      <c r="W82" s="209" t="b">
        <f t="shared" si="9"/>
        <v>0</v>
      </c>
      <c r="X82" s="209" t="str">
        <f t="shared" si="14"/>
        <v xml:space="preserve"> </v>
      </c>
      <c r="Z82" s="74">
        <v>2380</v>
      </c>
      <c r="AA82" s="74" t="s">
        <v>760</v>
      </c>
      <c r="AB82" s="74" t="s">
        <v>761</v>
      </c>
      <c r="AC82" s="74" t="s">
        <v>389</v>
      </c>
      <c r="AD82" s="74" t="s">
        <v>61</v>
      </c>
      <c r="AE82" s="75" t="s">
        <v>762</v>
      </c>
      <c r="AF82" s="75" t="s">
        <v>763</v>
      </c>
      <c r="AG82" s="75" t="s">
        <v>764</v>
      </c>
      <c r="AH82" s="75" t="s">
        <v>765</v>
      </c>
      <c r="AI82" s="33" t="s">
        <v>701</v>
      </c>
      <c r="AJ82" s="76" t="s">
        <v>16</v>
      </c>
      <c r="AK82" s="74" t="s">
        <v>766</v>
      </c>
      <c r="AM82" s="258"/>
      <c r="AN82" s="101"/>
      <c r="AO82" s="101"/>
      <c r="AV82" s="192" t="str">
        <f>IF(BB82="","",SUM(AW$17:AW82))</f>
        <v/>
      </c>
      <c r="AW82" s="192" t="str">
        <f t="shared" ref="AW82:AW145" si="15">IF(BB82="","",1)</f>
        <v/>
      </c>
      <c r="AX82" s="193" t="str">
        <f>IF(ISBLANK(選手登録!M82),"",選手登録!M82)</f>
        <v/>
      </c>
      <c r="AY82" s="193" t="str">
        <f>IF(ISBLANK(選手登録!N82),"",選手登録!N82)</f>
        <v/>
      </c>
      <c r="AZ82" s="193" t="str">
        <f>IF(ISBLANK(選手登録!O82),"",選手登録!O82)</f>
        <v/>
      </c>
      <c r="BA82" s="193" t="str">
        <f>IF(ISBLANK(選手登録!F82),"",選手登録!F82)</f>
        <v/>
      </c>
      <c r="BB82" s="193" t="str">
        <f>IF(ISBLANK(選手登録!G82),"",選手登録!G82)</f>
        <v/>
      </c>
      <c r="BC82" s="193" t="str">
        <f>IF(ISBLANK(選手登録!H82),"",選手登録!H82)</f>
        <v/>
      </c>
      <c r="BD82" s="193" t="str">
        <f>IF(ISBLANK(選手登録!K82),"",DBCS(選手登録!K82))</f>
        <v/>
      </c>
      <c r="BE82" s="193" t="str">
        <f>IF(ISBLANK(選手登録!L82),"",DBCS(選手登録!L82))</f>
        <v/>
      </c>
      <c r="BF82" s="193" t="str">
        <f>IF(ISBLANK(選手登録!P82),"",選手登録!P82)</f>
        <v>男</v>
      </c>
      <c r="BG82" s="193" t="str">
        <f>IF(ISBLANK(選手登録!I82),"",選手登録!I82)</f>
        <v/>
      </c>
      <c r="BH82" s="193"/>
      <c r="BI82" s="194"/>
      <c r="BJ82" s="194"/>
      <c r="BK82" s="193"/>
    </row>
    <row r="83" spans="1:63" x14ac:dyDescent="0.15">
      <c r="A83" s="147"/>
      <c r="B83" s="195" t="str">
        <f>IF(ISBLANK(G83),"",COUNTA(G$17:G83))</f>
        <v/>
      </c>
      <c r="C83" s="140"/>
      <c r="D83" s="196">
        <v>20067</v>
      </c>
      <c r="E83" s="210">
        <v>67</v>
      </c>
      <c r="F83" s="253" t="str">
        <f t="shared" si="12"/>
        <v/>
      </c>
      <c r="G83" s="199"/>
      <c r="H83" s="200"/>
      <c r="I83" s="201"/>
      <c r="J83" s="202" t="str">
        <f t="shared" si="8"/>
        <v/>
      </c>
      <c r="K83" s="203"/>
      <c r="L83" s="244"/>
      <c r="M83" s="211"/>
      <c r="N83" s="212"/>
      <c r="O83" s="213"/>
      <c r="P83" s="196" t="s">
        <v>246</v>
      </c>
      <c r="Q83" s="208"/>
      <c r="R83" s="71"/>
      <c r="S83" s="72">
        <f t="shared" si="10"/>
        <v>2410</v>
      </c>
      <c r="T83" s="73" t="str">
        <f t="shared" si="11"/>
        <v>廿日市中</v>
      </c>
      <c r="U83" s="260"/>
      <c r="V83" s="209">
        <f t="shared" si="13"/>
        <v>0</v>
      </c>
      <c r="W83" s="209" t="b">
        <f t="shared" si="9"/>
        <v>0</v>
      </c>
      <c r="X83" s="209" t="str">
        <f t="shared" si="14"/>
        <v xml:space="preserve"> </v>
      </c>
      <c r="Z83" s="74">
        <v>2410</v>
      </c>
      <c r="AA83" s="74" t="s">
        <v>767</v>
      </c>
      <c r="AB83" s="74" t="s">
        <v>768</v>
      </c>
      <c r="AC83" s="74" t="s">
        <v>769</v>
      </c>
      <c r="AD83" s="74" t="s">
        <v>769</v>
      </c>
      <c r="AE83" s="75" t="s">
        <v>770</v>
      </c>
      <c r="AF83" s="75" t="s">
        <v>771</v>
      </c>
      <c r="AG83" s="75" t="s">
        <v>772</v>
      </c>
      <c r="AH83" s="75" t="s">
        <v>773</v>
      </c>
      <c r="AJ83" s="76"/>
      <c r="AK83" s="74" t="s">
        <v>774</v>
      </c>
      <c r="AM83" s="101"/>
      <c r="AN83" s="101"/>
      <c r="AO83" s="101"/>
      <c r="AV83" s="192" t="str">
        <f>IF(BB83="","",SUM(AW$17:AW83))</f>
        <v/>
      </c>
      <c r="AW83" s="192" t="str">
        <f t="shared" si="15"/>
        <v/>
      </c>
      <c r="AX83" s="193" t="str">
        <f>IF(ISBLANK(選手登録!M83),"",選手登録!M83)</f>
        <v/>
      </c>
      <c r="AY83" s="193" t="str">
        <f>IF(ISBLANK(選手登録!N83),"",選手登録!N83)</f>
        <v/>
      </c>
      <c r="AZ83" s="193" t="str">
        <f>IF(ISBLANK(選手登録!O83),"",選手登録!O83)</f>
        <v/>
      </c>
      <c r="BA83" s="193" t="str">
        <f>IF(ISBLANK(選手登録!F83),"",選手登録!F83)</f>
        <v/>
      </c>
      <c r="BB83" s="193" t="str">
        <f>IF(ISBLANK(選手登録!G83),"",選手登録!G83)</f>
        <v/>
      </c>
      <c r="BC83" s="193" t="str">
        <f>IF(ISBLANK(選手登録!H83),"",選手登録!H83)</f>
        <v/>
      </c>
      <c r="BD83" s="193" t="str">
        <f>IF(ISBLANK(選手登録!K83),"",DBCS(選手登録!K83))</f>
        <v/>
      </c>
      <c r="BE83" s="193" t="str">
        <f>IF(ISBLANK(選手登録!L83),"",DBCS(選手登録!L83))</f>
        <v/>
      </c>
      <c r="BF83" s="193" t="str">
        <f>IF(ISBLANK(選手登録!P83),"",選手登録!P83)</f>
        <v>男</v>
      </c>
      <c r="BG83" s="193" t="str">
        <f>IF(ISBLANK(選手登録!I83),"",選手登録!I83)</f>
        <v/>
      </c>
      <c r="BH83" s="193"/>
      <c r="BI83" s="194"/>
      <c r="BJ83" s="194"/>
      <c r="BK83" s="193"/>
    </row>
    <row r="84" spans="1:63" x14ac:dyDescent="0.15">
      <c r="A84" s="147"/>
      <c r="B84" s="195" t="str">
        <f>IF(ISBLANK(G84),"",COUNTA(G$17:G84))</f>
        <v/>
      </c>
      <c r="C84" s="140"/>
      <c r="D84" s="196">
        <v>20068</v>
      </c>
      <c r="E84" s="210">
        <v>68</v>
      </c>
      <c r="F84" s="253" t="str">
        <f t="shared" si="12"/>
        <v/>
      </c>
      <c r="G84" s="199"/>
      <c r="H84" s="200"/>
      <c r="I84" s="201"/>
      <c r="J84" s="202" t="str">
        <f t="shared" si="8"/>
        <v/>
      </c>
      <c r="K84" s="203"/>
      <c r="L84" s="244"/>
      <c r="M84" s="211"/>
      <c r="N84" s="212"/>
      <c r="O84" s="213"/>
      <c r="P84" s="196" t="s">
        <v>246</v>
      </c>
      <c r="Q84" s="208"/>
      <c r="R84" s="71"/>
      <c r="S84" s="72">
        <f t="shared" si="10"/>
        <v>2440</v>
      </c>
      <c r="T84" s="73" t="str">
        <f t="shared" si="11"/>
        <v>七尾中</v>
      </c>
      <c r="U84" s="260"/>
      <c r="V84" s="209">
        <f t="shared" si="13"/>
        <v>0</v>
      </c>
      <c r="W84" s="209" t="b">
        <f t="shared" si="9"/>
        <v>0</v>
      </c>
      <c r="X84" s="209" t="str">
        <f t="shared" si="14"/>
        <v xml:space="preserve"> </v>
      </c>
      <c r="Z84" s="74">
        <v>2440</v>
      </c>
      <c r="AA84" s="74" t="s">
        <v>775</v>
      </c>
      <c r="AB84" s="74" t="s">
        <v>776</v>
      </c>
      <c r="AC84" s="74" t="s">
        <v>769</v>
      </c>
      <c r="AD84" s="74" t="s">
        <v>769</v>
      </c>
      <c r="AE84" s="75" t="s">
        <v>777</v>
      </c>
      <c r="AF84" s="75" t="s">
        <v>778</v>
      </c>
      <c r="AG84" s="75" t="s">
        <v>779</v>
      </c>
      <c r="AH84" s="75" t="s">
        <v>780</v>
      </c>
      <c r="AJ84" s="76"/>
      <c r="AK84" s="74" t="s">
        <v>781</v>
      </c>
      <c r="AM84" s="258"/>
      <c r="AN84" s="101"/>
      <c r="AO84" s="101"/>
      <c r="AV84" s="192" t="str">
        <f>IF(BB84="","",SUM(AW$17:AW84))</f>
        <v/>
      </c>
      <c r="AW84" s="192" t="str">
        <f t="shared" si="15"/>
        <v/>
      </c>
      <c r="AX84" s="193" t="str">
        <f>IF(ISBLANK(選手登録!M84),"",選手登録!M84)</f>
        <v/>
      </c>
      <c r="AY84" s="193" t="str">
        <f>IF(ISBLANK(選手登録!N84),"",選手登録!N84)</f>
        <v/>
      </c>
      <c r="AZ84" s="193" t="str">
        <f>IF(ISBLANK(選手登録!O84),"",選手登録!O84)</f>
        <v/>
      </c>
      <c r="BA84" s="193" t="str">
        <f>IF(ISBLANK(選手登録!F84),"",選手登録!F84)</f>
        <v/>
      </c>
      <c r="BB84" s="193" t="str">
        <f>IF(ISBLANK(選手登録!G84),"",選手登録!G84)</f>
        <v/>
      </c>
      <c r="BC84" s="193" t="str">
        <f>IF(ISBLANK(選手登録!H84),"",選手登録!H84)</f>
        <v/>
      </c>
      <c r="BD84" s="193" t="str">
        <f>IF(ISBLANK(選手登録!K84),"",DBCS(選手登録!K84))</f>
        <v/>
      </c>
      <c r="BE84" s="193" t="str">
        <f>IF(ISBLANK(選手登録!L84),"",DBCS(選手登録!L84))</f>
        <v/>
      </c>
      <c r="BF84" s="193" t="str">
        <f>IF(ISBLANK(選手登録!P84),"",選手登録!P84)</f>
        <v>男</v>
      </c>
      <c r="BG84" s="193" t="str">
        <f>IF(ISBLANK(選手登録!I84),"",選手登録!I84)</f>
        <v/>
      </c>
      <c r="BH84" s="193"/>
      <c r="BI84" s="194"/>
      <c r="BJ84" s="194"/>
      <c r="BK84" s="193"/>
    </row>
    <row r="85" spans="1:63" x14ac:dyDescent="0.15">
      <c r="A85" s="147"/>
      <c r="B85" s="195" t="str">
        <f>IF(ISBLANK(G85),"",COUNTA(G$17:G85))</f>
        <v/>
      </c>
      <c r="C85" s="140"/>
      <c r="D85" s="196">
        <v>20069</v>
      </c>
      <c r="E85" s="210">
        <v>69</v>
      </c>
      <c r="F85" s="253" t="str">
        <f t="shared" si="12"/>
        <v/>
      </c>
      <c r="G85" s="199"/>
      <c r="H85" s="200"/>
      <c r="I85" s="201"/>
      <c r="J85" s="202" t="str">
        <f t="shared" si="8"/>
        <v/>
      </c>
      <c r="K85" s="203"/>
      <c r="L85" s="244"/>
      <c r="M85" s="211"/>
      <c r="N85" s="212"/>
      <c r="O85" s="213"/>
      <c r="P85" s="196" t="s">
        <v>246</v>
      </c>
      <c r="Q85" s="208"/>
      <c r="R85" s="71"/>
      <c r="S85" s="72">
        <f t="shared" si="10"/>
        <v>2470</v>
      </c>
      <c r="T85" s="73" t="str">
        <f t="shared" si="11"/>
        <v>阿品台中</v>
      </c>
      <c r="U85" s="260"/>
      <c r="V85" s="209">
        <f t="shared" si="13"/>
        <v>0</v>
      </c>
      <c r="W85" s="209" t="b">
        <f t="shared" si="9"/>
        <v>0</v>
      </c>
      <c r="X85" s="209" t="str">
        <f t="shared" si="14"/>
        <v xml:space="preserve"> </v>
      </c>
      <c r="Z85" s="74">
        <v>2470</v>
      </c>
      <c r="AA85" s="74" t="s">
        <v>782</v>
      </c>
      <c r="AB85" s="74" t="s">
        <v>783</v>
      </c>
      <c r="AC85" s="74" t="s">
        <v>769</v>
      </c>
      <c r="AD85" s="74" t="s">
        <v>769</v>
      </c>
      <c r="AE85" s="75" t="s">
        <v>784</v>
      </c>
      <c r="AF85" s="75" t="s">
        <v>785</v>
      </c>
      <c r="AG85" s="75" t="s">
        <v>786</v>
      </c>
      <c r="AH85" s="75" t="s">
        <v>787</v>
      </c>
      <c r="AJ85" s="76"/>
      <c r="AK85" s="74" t="s">
        <v>788</v>
      </c>
      <c r="AM85" s="258"/>
      <c r="AN85" s="101"/>
      <c r="AO85" s="101"/>
      <c r="AV85" s="192" t="str">
        <f>IF(BB85="","",SUM(AW$17:AW85))</f>
        <v/>
      </c>
      <c r="AW85" s="192" t="str">
        <f t="shared" si="15"/>
        <v/>
      </c>
      <c r="AX85" s="193" t="str">
        <f>IF(ISBLANK(選手登録!M85),"",選手登録!M85)</f>
        <v/>
      </c>
      <c r="AY85" s="193" t="str">
        <f>IF(ISBLANK(選手登録!N85),"",選手登録!N85)</f>
        <v/>
      </c>
      <c r="AZ85" s="193" t="str">
        <f>IF(ISBLANK(選手登録!O85),"",選手登録!O85)</f>
        <v/>
      </c>
      <c r="BA85" s="193" t="str">
        <f>IF(ISBLANK(選手登録!F85),"",選手登録!F85)</f>
        <v/>
      </c>
      <c r="BB85" s="193" t="str">
        <f>IF(ISBLANK(選手登録!G85),"",選手登録!G85)</f>
        <v/>
      </c>
      <c r="BC85" s="193" t="str">
        <f>IF(ISBLANK(選手登録!H85),"",選手登録!H85)</f>
        <v/>
      </c>
      <c r="BD85" s="193" t="str">
        <f>IF(ISBLANK(選手登録!K85),"",DBCS(選手登録!K85))</f>
        <v/>
      </c>
      <c r="BE85" s="193" t="str">
        <f>IF(ISBLANK(選手登録!L85),"",DBCS(選手登録!L85))</f>
        <v/>
      </c>
      <c r="BF85" s="193" t="str">
        <f>IF(ISBLANK(選手登録!P85),"",選手登録!P85)</f>
        <v>男</v>
      </c>
      <c r="BG85" s="193" t="str">
        <f>IF(ISBLANK(選手登録!I85),"",選手登録!I85)</f>
        <v/>
      </c>
      <c r="BH85" s="193"/>
      <c r="BI85" s="194"/>
      <c r="BJ85" s="194"/>
      <c r="BK85" s="193"/>
    </row>
    <row r="86" spans="1:63" ht="14.25" thickBot="1" x14ac:dyDescent="0.2">
      <c r="A86" s="147"/>
      <c r="B86" s="195" t="str">
        <f>IF(ISBLANK(G86),"",COUNTA(G$17:G86))</f>
        <v/>
      </c>
      <c r="C86" s="140"/>
      <c r="D86" s="196">
        <v>20070</v>
      </c>
      <c r="E86" s="214">
        <v>70</v>
      </c>
      <c r="F86" s="254" t="str">
        <f t="shared" si="12"/>
        <v/>
      </c>
      <c r="G86" s="235"/>
      <c r="H86" s="236"/>
      <c r="I86" s="237"/>
      <c r="J86" s="238" t="str">
        <f t="shared" si="8"/>
        <v/>
      </c>
      <c r="K86" s="239"/>
      <c r="L86" s="257"/>
      <c r="M86" s="222"/>
      <c r="N86" s="242"/>
      <c r="O86" s="243"/>
      <c r="P86" s="196" t="s">
        <v>246</v>
      </c>
      <c r="Q86" s="208"/>
      <c r="R86" s="71"/>
      <c r="S86" s="72">
        <f t="shared" si="10"/>
        <v>2500</v>
      </c>
      <c r="T86" s="73" t="str">
        <f t="shared" si="11"/>
        <v>野坂中</v>
      </c>
      <c r="U86" s="260"/>
      <c r="V86" s="209">
        <f t="shared" si="13"/>
        <v>0</v>
      </c>
      <c r="W86" s="209" t="b">
        <f t="shared" si="9"/>
        <v>0</v>
      </c>
      <c r="X86" s="209" t="str">
        <f t="shared" si="14"/>
        <v xml:space="preserve"> </v>
      </c>
      <c r="Z86" s="74">
        <v>2500</v>
      </c>
      <c r="AA86" s="74" t="s">
        <v>789</v>
      </c>
      <c r="AB86" s="74" t="s">
        <v>790</v>
      </c>
      <c r="AC86" s="74" t="s">
        <v>769</v>
      </c>
      <c r="AD86" s="74" t="s">
        <v>769</v>
      </c>
      <c r="AE86" s="75" t="s">
        <v>791</v>
      </c>
      <c r="AF86" s="75" t="s">
        <v>792</v>
      </c>
      <c r="AG86" s="75" t="s">
        <v>793</v>
      </c>
      <c r="AH86" s="75" t="s">
        <v>794</v>
      </c>
      <c r="AJ86" s="76"/>
      <c r="AK86" s="74" t="s">
        <v>795</v>
      </c>
      <c r="AM86" s="258"/>
      <c r="AN86" s="101"/>
      <c r="AO86" s="101"/>
      <c r="AV86" s="192" t="str">
        <f>IF(BB86="","",SUM(AW$17:AW86))</f>
        <v/>
      </c>
      <c r="AW86" s="192" t="str">
        <f t="shared" si="15"/>
        <v/>
      </c>
      <c r="AX86" s="193" t="str">
        <f>IF(ISBLANK(選手登録!M86),"",選手登録!M86)</f>
        <v/>
      </c>
      <c r="AY86" s="193" t="str">
        <f>IF(ISBLANK(選手登録!N86),"",選手登録!N86)</f>
        <v/>
      </c>
      <c r="AZ86" s="193" t="str">
        <f>IF(ISBLANK(選手登録!O86),"",選手登録!O86)</f>
        <v/>
      </c>
      <c r="BA86" s="193" t="str">
        <f>IF(ISBLANK(選手登録!F86),"",選手登録!F86)</f>
        <v/>
      </c>
      <c r="BB86" s="193" t="str">
        <f>IF(ISBLANK(選手登録!G86),"",選手登録!G86)</f>
        <v/>
      </c>
      <c r="BC86" s="193" t="str">
        <f>IF(ISBLANK(選手登録!H86),"",選手登録!H86)</f>
        <v/>
      </c>
      <c r="BD86" s="193" t="str">
        <f>IF(ISBLANK(選手登録!K86),"",DBCS(選手登録!K86))</f>
        <v/>
      </c>
      <c r="BE86" s="193" t="str">
        <f>IF(ISBLANK(選手登録!L86),"",DBCS(選手登録!L86))</f>
        <v/>
      </c>
      <c r="BF86" s="193" t="str">
        <f>IF(ISBLANK(選手登録!P86),"",選手登録!P86)</f>
        <v>男</v>
      </c>
      <c r="BG86" s="193" t="str">
        <f>IF(ISBLANK(選手登録!I86),"",選手登録!I86)</f>
        <v/>
      </c>
      <c r="BH86" s="193"/>
      <c r="BI86" s="194"/>
      <c r="BJ86" s="194"/>
      <c r="BK86" s="193"/>
    </row>
    <row r="87" spans="1:63" x14ac:dyDescent="0.15">
      <c r="A87" s="147"/>
      <c r="B87" s="195" t="str">
        <f>IF(ISBLANK(G87),"",COUNTA(G$17:G87))</f>
        <v/>
      </c>
      <c r="C87" s="140"/>
      <c r="D87" s="196">
        <v>20071</v>
      </c>
      <c r="E87" s="225">
        <v>71</v>
      </c>
      <c r="F87" s="198" t="str">
        <f t="shared" si="12"/>
        <v/>
      </c>
      <c r="G87" s="199"/>
      <c r="H87" s="200"/>
      <c r="I87" s="201"/>
      <c r="J87" s="202" t="str">
        <f t="shared" si="8"/>
        <v/>
      </c>
      <c r="K87" s="203"/>
      <c r="L87" s="244"/>
      <c r="M87" s="232"/>
      <c r="N87" s="233"/>
      <c r="O87" s="234"/>
      <c r="P87" s="196" t="s">
        <v>246</v>
      </c>
      <c r="Q87" s="208"/>
      <c r="R87" s="71"/>
      <c r="S87" s="72">
        <f t="shared" si="10"/>
        <v>2530</v>
      </c>
      <c r="T87" s="73" t="str">
        <f t="shared" si="11"/>
        <v>四季が丘中</v>
      </c>
      <c r="U87" s="260"/>
      <c r="V87" s="209">
        <f t="shared" si="13"/>
        <v>0</v>
      </c>
      <c r="W87" s="209" t="b">
        <f t="shared" si="9"/>
        <v>0</v>
      </c>
      <c r="X87" s="209" t="str">
        <f t="shared" si="14"/>
        <v xml:space="preserve"> </v>
      </c>
      <c r="Z87" s="74">
        <v>2530</v>
      </c>
      <c r="AA87" s="74" t="s">
        <v>796</v>
      </c>
      <c r="AB87" s="74" t="s">
        <v>797</v>
      </c>
      <c r="AC87" s="74" t="s">
        <v>769</v>
      </c>
      <c r="AD87" s="74" t="s">
        <v>769</v>
      </c>
      <c r="AE87" s="75" t="s">
        <v>798</v>
      </c>
      <c r="AF87" s="75" t="s">
        <v>799</v>
      </c>
      <c r="AG87" s="75" t="s">
        <v>800</v>
      </c>
      <c r="AH87" s="75" t="s">
        <v>801</v>
      </c>
      <c r="AJ87" s="76"/>
      <c r="AK87" s="74" t="s">
        <v>802</v>
      </c>
      <c r="AM87" s="258"/>
      <c r="AN87" s="101"/>
      <c r="AO87" s="101"/>
      <c r="AV87" s="192" t="str">
        <f>IF(BB87="","",SUM(AW$17:AW87))</f>
        <v/>
      </c>
      <c r="AW87" s="192" t="str">
        <f t="shared" si="15"/>
        <v/>
      </c>
      <c r="AX87" s="193" t="str">
        <f>IF(ISBLANK(選手登録!M87),"",選手登録!M87)</f>
        <v/>
      </c>
      <c r="AY87" s="193" t="str">
        <f>IF(ISBLANK(選手登録!N87),"",選手登録!N87)</f>
        <v/>
      </c>
      <c r="AZ87" s="193" t="str">
        <f>IF(ISBLANK(選手登録!O87),"",選手登録!O87)</f>
        <v/>
      </c>
      <c r="BA87" s="193" t="str">
        <f>IF(ISBLANK(選手登録!F87),"",選手登録!F87)</f>
        <v/>
      </c>
      <c r="BB87" s="193" t="str">
        <f>IF(ISBLANK(選手登録!G87),"",選手登録!G87)</f>
        <v/>
      </c>
      <c r="BC87" s="193" t="str">
        <f>IF(ISBLANK(選手登録!H87),"",選手登録!H87)</f>
        <v/>
      </c>
      <c r="BD87" s="193" t="str">
        <f>IF(ISBLANK(選手登録!K87),"",DBCS(選手登録!K87))</f>
        <v/>
      </c>
      <c r="BE87" s="193" t="str">
        <f>IF(ISBLANK(選手登録!L87),"",DBCS(選手登録!L87))</f>
        <v/>
      </c>
      <c r="BF87" s="193" t="str">
        <f>IF(ISBLANK(選手登録!P87),"",選手登録!P87)</f>
        <v>男</v>
      </c>
      <c r="BG87" s="193" t="str">
        <f>IF(ISBLANK(選手登録!I87),"",選手登録!I87)</f>
        <v/>
      </c>
      <c r="BH87" s="193"/>
      <c r="BI87" s="194"/>
      <c r="BJ87" s="194"/>
      <c r="BK87" s="193"/>
    </row>
    <row r="88" spans="1:63" x14ac:dyDescent="0.15">
      <c r="A88" s="147"/>
      <c r="B88" s="195" t="str">
        <f>IF(ISBLANK(G88),"",COUNTA(G$17:G88))</f>
        <v/>
      </c>
      <c r="C88" s="140"/>
      <c r="D88" s="196">
        <v>20072</v>
      </c>
      <c r="E88" s="210">
        <v>72</v>
      </c>
      <c r="F88" s="198" t="str">
        <f t="shared" si="12"/>
        <v/>
      </c>
      <c r="G88" s="199"/>
      <c r="H88" s="200"/>
      <c r="I88" s="201"/>
      <c r="J88" s="202" t="str">
        <f t="shared" si="8"/>
        <v/>
      </c>
      <c r="K88" s="203"/>
      <c r="L88" s="244"/>
      <c r="M88" s="211"/>
      <c r="N88" s="212"/>
      <c r="O88" s="213"/>
      <c r="P88" s="196" t="s">
        <v>246</v>
      </c>
      <c r="Q88" s="208"/>
      <c r="R88" s="71"/>
      <c r="S88" s="72">
        <f t="shared" si="10"/>
        <v>2560</v>
      </c>
      <c r="T88" s="73" t="str">
        <f t="shared" si="11"/>
        <v>佐伯中</v>
      </c>
      <c r="U88" s="260"/>
      <c r="V88" s="209">
        <f t="shared" si="13"/>
        <v>0</v>
      </c>
      <c r="W88" s="209" t="b">
        <f t="shared" si="9"/>
        <v>0</v>
      </c>
      <c r="X88" s="209" t="str">
        <f t="shared" si="14"/>
        <v xml:space="preserve"> </v>
      </c>
      <c r="Z88" s="74">
        <v>2560</v>
      </c>
      <c r="AA88" s="74" t="s">
        <v>803</v>
      </c>
      <c r="AB88" s="74" t="s">
        <v>804</v>
      </c>
      <c r="AC88" s="74" t="s">
        <v>769</v>
      </c>
      <c r="AD88" s="74" t="s">
        <v>769</v>
      </c>
      <c r="AE88" s="75" t="s">
        <v>805</v>
      </c>
      <c r="AF88" s="75" t="s">
        <v>806</v>
      </c>
      <c r="AG88" s="75" t="s">
        <v>807</v>
      </c>
      <c r="AH88" s="75" t="s">
        <v>808</v>
      </c>
      <c r="AJ88" s="76"/>
      <c r="AK88" s="74" t="s">
        <v>809</v>
      </c>
      <c r="AM88" s="258"/>
      <c r="AN88" s="101"/>
      <c r="AO88" s="101"/>
      <c r="AV88" s="192" t="str">
        <f>IF(BB88="","",SUM(AW$17:AW88))</f>
        <v/>
      </c>
      <c r="AW88" s="192" t="str">
        <f t="shared" si="15"/>
        <v/>
      </c>
      <c r="AX88" s="193" t="str">
        <f>IF(ISBLANK(選手登録!M88),"",選手登録!M88)</f>
        <v/>
      </c>
      <c r="AY88" s="193" t="str">
        <f>IF(ISBLANK(選手登録!N88),"",選手登録!N88)</f>
        <v/>
      </c>
      <c r="AZ88" s="193" t="str">
        <f>IF(ISBLANK(選手登録!O88),"",選手登録!O88)</f>
        <v/>
      </c>
      <c r="BA88" s="193" t="str">
        <f>IF(ISBLANK(選手登録!F88),"",選手登録!F88)</f>
        <v/>
      </c>
      <c r="BB88" s="193" t="str">
        <f>IF(ISBLANK(選手登録!G88),"",選手登録!G88)</f>
        <v/>
      </c>
      <c r="BC88" s="193" t="str">
        <f>IF(ISBLANK(選手登録!H88),"",選手登録!H88)</f>
        <v/>
      </c>
      <c r="BD88" s="193" t="str">
        <f>IF(ISBLANK(選手登録!K88),"",DBCS(選手登録!K88))</f>
        <v/>
      </c>
      <c r="BE88" s="193" t="str">
        <f>IF(ISBLANK(選手登録!L88),"",DBCS(選手登録!L88))</f>
        <v/>
      </c>
      <c r="BF88" s="193" t="str">
        <f>IF(ISBLANK(選手登録!P88),"",選手登録!P88)</f>
        <v>男</v>
      </c>
      <c r="BG88" s="193" t="str">
        <f>IF(ISBLANK(選手登録!I88),"",選手登録!I88)</f>
        <v/>
      </c>
      <c r="BH88" s="193"/>
      <c r="BI88" s="194"/>
      <c r="BJ88" s="194"/>
      <c r="BK88" s="193"/>
    </row>
    <row r="89" spans="1:63" x14ac:dyDescent="0.15">
      <c r="A89" s="147"/>
      <c r="B89" s="195" t="str">
        <f>IF(ISBLANK(G89),"",COUNTA(G$17:G89))</f>
        <v/>
      </c>
      <c r="C89" s="140"/>
      <c r="D89" s="196">
        <v>20073</v>
      </c>
      <c r="E89" s="210">
        <v>73</v>
      </c>
      <c r="F89" s="198" t="str">
        <f t="shared" si="12"/>
        <v/>
      </c>
      <c r="G89" s="199"/>
      <c r="H89" s="200"/>
      <c r="I89" s="201"/>
      <c r="J89" s="202" t="str">
        <f t="shared" si="8"/>
        <v/>
      </c>
      <c r="K89" s="203"/>
      <c r="L89" s="244"/>
      <c r="M89" s="211"/>
      <c r="N89" s="212"/>
      <c r="O89" s="213"/>
      <c r="P89" s="196" t="s">
        <v>246</v>
      </c>
      <c r="Q89" s="208"/>
      <c r="R89" s="71"/>
      <c r="S89" s="72">
        <f t="shared" si="10"/>
        <v>2590</v>
      </c>
      <c r="T89" s="73" t="str">
        <f t="shared" si="11"/>
        <v>廿日市吉和中</v>
      </c>
      <c r="U89" s="260"/>
      <c r="V89" s="209">
        <f t="shared" si="13"/>
        <v>0</v>
      </c>
      <c r="W89" s="209" t="b">
        <f t="shared" si="9"/>
        <v>0</v>
      </c>
      <c r="X89" s="209" t="str">
        <f t="shared" si="14"/>
        <v xml:space="preserve"> </v>
      </c>
      <c r="Z89" s="74">
        <v>2590</v>
      </c>
      <c r="AA89" s="74" t="s">
        <v>810</v>
      </c>
      <c r="AB89" s="74" t="s">
        <v>811</v>
      </c>
      <c r="AC89" s="74" t="s">
        <v>769</v>
      </c>
      <c r="AD89" s="74" t="s">
        <v>769</v>
      </c>
      <c r="AE89" s="75" t="s">
        <v>812</v>
      </c>
      <c r="AF89" s="75" t="s">
        <v>813</v>
      </c>
      <c r="AG89" s="75" t="s">
        <v>814</v>
      </c>
      <c r="AH89" s="75" t="s">
        <v>815</v>
      </c>
      <c r="AJ89" s="76"/>
      <c r="AK89" s="74" t="s">
        <v>816</v>
      </c>
      <c r="AM89" s="258"/>
      <c r="AN89" s="101"/>
      <c r="AO89" s="101"/>
      <c r="AV89" s="192" t="str">
        <f>IF(BB89="","",SUM(AW$17:AW89))</f>
        <v/>
      </c>
      <c r="AW89" s="192" t="str">
        <f t="shared" si="15"/>
        <v/>
      </c>
      <c r="AX89" s="193" t="str">
        <f>IF(ISBLANK(選手登録!M89),"",選手登録!M89)</f>
        <v/>
      </c>
      <c r="AY89" s="193" t="str">
        <f>IF(ISBLANK(選手登録!N89),"",選手登録!N89)</f>
        <v/>
      </c>
      <c r="AZ89" s="193" t="str">
        <f>IF(ISBLANK(選手登録!O89),"",選手登録!O89)</f>
        <v/>
      </c>
      <c r="BA89" s="193" t="str">
        <f>IF(ISBLANK(選手登録!F89),"",選手登録!F89)</f>
        <v/>
      </c>
      <c r="BB89" s="193" t="str">
        <f>IF(ISBLANK(選手登録!G89),"",選手登録!G89)</f>
        <v/>
      </c>
      <c r="BC89" s="193" t="str">
        <f>IF(ISBLANK(選手登録!H89),"",選手登録!H89)</f>
        <v/>
      </c>
      <c r="BD89" s="193" t="str">
        <f>IF(ISBLANK(選手登録!K89),"",DBCS(選手登録!K89))</f>
        <v/>
      </c>
      <c r="BE89" s="193" t="str">
        <f>IF(ISBLANK(選手登録!L89),"",DBCS(選手登録!L89))</f>
        <v/>
      </c>
      <c r="BF89" s="193" t="str">
        <f>IF(ISBLANK(選手登録!P89),"",選手登録!P89)</f>
        <v>男</v>
      </c>
      <c r="BG89" s="193" t="str">
        <f>IF(ISBLANK(選手登録!I89),"",選手登録!I89)</f>
        <v/>
      </c>
      <c r="BH89" s="193"/>
      <c r="BI89" s="194"/>
      <c r="BJ89" s="194"/>
      <c r="BK89" s="193"/>
    </row>
    <row r="90" spans="1:63" x14ac:dyDescent="0.15">
      <c r="A90" s="147"/>
      <c r="B90" s="195" t="str">
        <f>IF(ISBLANK(G90),"",COUNTA(G$17:G90))</f>
        <v/>
      </c>
      <c r="C90" s="140"/>
      <c r="D90" s="196">
        <v>20074</v>
      </c>
      <c r="E90" s="210">
        <v>74</v>
      </c>
      <c r="F90" s="198" t="str">
        <f t="shared" si="12"/>
        <v/>
      </c>
      <c r="G90" s="199"/>
      <c r="H90" s="200"/>
      <c r="I90" s="201"/>
      <c r="J90" s="202" t="str">
        <f t="shared" si="8"/>
        <v/>
      </c>
      <c r="K90" s="203"/>
      <c r="L90" s="244"/>
      <c r="M90" s="211"/>
      <c r="N90" s="212"/>
      <c r="O90" s="213"/>
      <c r="P90" s="196" t="s">
        <v>246</v>
      </c>
      <c r="Q90" s="208"/>
      <c r="R90" s="71"/>
      <c r="S90" s="72">
        <f t="shared" si="10"/>
        <v>2620</v>
      </c>
      <c r="T90" s="73" t="str">
        <f t="shared" si="11"/>
        <v>大野中</v>
      </c>
      <c r="U90" s="260"/>
      <c r="V90" s="209">
        <f t="shared" si="13"/>
        <v>0</v>
      </c>
      <c r="W90" s="209" t="b">
        <f t="shared" si="9"/>
        <v>0</v>
      </c>
      <c r="X90" s="209" t="str">
        <f t="shared" si="14"/>
        <v xml:space="preserve"> </v>
      </c>
      <c r="Z90" s="74">
        <v>2620</v>
      </c>
      <c r="AA90" s="74" t="s">
        <v>817</v>
      </c>
      <c r="AB90" s="74" t="s">
        <v>818</v>
      </c>
      <c r="AC90" s="74" t="s">
        <v>769</v>
      </c>
      <c r="AD90" s="74" t="s">
        <v>769</v>
      </c>
      <c r="AE90" s="75" t="s">
        <v>819</v>
      </c>
      <c r="AF90" s="75" t="s">
        <v>820</v>
      </c>
      <c r="AG90" s="75" t="s">
        <v>821</v>
      </c>
      <c r="AH90" s="75" t="s">
        <v>822</v>
      </c>
      <c r="AJ90" s="76"/>
      <c r="AK90" s="74" t="s">
        <v>823</v>
      </c>
      <c r="AM90" s="258"/>
      <c r="AN90" s="101"/>
      <c r="AO90" s="101"/>
      <c r="AV90" s="192" t="str">
        <f>IF(BB90="","",SUM(AW$17:AW90))</f>
        <v/>
      </c>
      <c r="AW90" s="192" t="str">
        <f t="shared" si="15"/>
        <v/>
      </c>
      <c r="AX90" s="193" t="str">
        <f>IF(ISBLANK(選手登録!M90),"",選手登録!M90)</f>
        <v/>
      </c>
      <c r="AY90" s="193" t="str">
        <f>IF(ISBLANK(選手登録!N90),"",選手登録!N90)</f>
        <v/>
      </c>
      <c r="AZ90" s="193" t="str">
        <f>IF(ISBLANK(選手登録!O90),"",選手登録!O90)</f>
        <v/>
      </c>
      <c r="BA90" s="193" t="str">
        <f>IF(ISBLANK(選手登録!F90),"",選手登録!F90)</f>
        <v/>
      </c>
      <c r="BB90" s="193" t="str">
        <f>IF(ISBLANK(選手登録!G90),"",選手登録!G90)</f>
        <v/>
      </c>
      <c r="BC90" s="193" t="str">
        <f>IF(ISBLANK(選手登録!H90),"",選手登録!H90)</f>
        <v/>
      </c>
      <c r="BD90" s="193" t="str">
        <f>IF(ISBLANK(選手登録!K90),"",DBCS(選手登録!K90))</f>
        <v/>
      </c>
      <c r="BE90" s="193" t="str">
        <f>IF(ISBLANK(選手登録!L90),"",DBCS(選手登録!L90))</f>
        <v/>
      </c>
      <c r="BF90" s="193" t="str">
        <f>IF(ISBLANK(選手登録!P90),"",選手登録!P90)</f>
        <v>男</v>
      </c>
      <c r="BG90" s="193" t="str">
        <f>IF(ISBLANK(選手登録!I90),"",選手登録!I90)</f>
        <v/>
      </c>
      <c r="BH90" s="193"/>
      <c r="BI90" s="194"/>
      <c r="BJ90" s="194"/>
      <c r="BK90" s="193"/>
    </row>
    <row r="91" spans="1:63" ht="14.25" thickBot="1" x14ac:dyDescent="0.2">
      <c r="A91" s="147"/>
      <c r="B91" s="195" t="str">
        <f>IF(ISBLANK(G91),"",COUNTA(G$17:G91))</f>
        <v/>
      </c>
      <c r="C91" s="140"/>
      <c r="D91" s="196">
        <v>20075</v>
      </c>
      <c r="E91" s="245">
        <v>75</v>
      </c>
      <c r="F91" s="109" t="str">
        <f t="shared" si="12"/>
        <v/>
      </c>
      <c r="G91" s="246"/>
      <c r="H91" s="247"/>
      <c r="I91" s="218"/>
      <c r="J91" s="249" t="str">
        <f t="shared" si="8"/>
        <v/>
      </c>
      <c r="K91" s="250"/>
      <c r="L91" s="251"/>
      <c r="M91" s="241"/>
      <c r="N91" s="242"/>
      <c r="O91" s="243"/>
      <c r="P91" s="196" t="s">
        <v>246</v>
      </c>
      <c r="Q91" s="208"/>
      <c r="R91" s="71"/>
      <c r="S91" s="72">
        <f t="shared" si="10"/>
        <v>2650</v>
      </c>
      <c r="T91" s="73" t="str">
        <f t="shared" si="11"/>
        <v>大野東中</v>
      </c>
      <c r="U91" s="260"/>
      <c r="V91" s="209">
        <f t="shared" si="13"/>
        <v>0</v>
      </c>
      <c r="W91" s="209" t="b">
        <f t="shared" si="9"/>
        <v>0</v>
      </c>
      <c r="X91" s="209" t="str">
        <f t="shared" si="14"/>
        <v xml:space="preserve"> </v>
      </c>
      <c r="Z91" s="74">
        <v>2650</v>
      </c>
      <c r="AA91" s="74" t="s">
        <v>824</v>
      </c>
      <c r="AB91" s="74" t="s">
        <v>825</v>
      </c>
      <c r="AC91" s="74" t="s">
        <v>769</v>
      </c>
      <c r="AD91" s="74" t="s">
        <v>769</v>
      </c>
      <c r="AE91" s="75" t="s">
        <v>826</v>
      </c>
      <c r="AF91" s="75" t="s">
        <v>827</v>
      </c>
      <c r="AG91" s="75" t="s">
        <v>828</v>
      </c>
      <c r="AH91" s="75" t="s">
        <v>829</v>
      </c>
      <c r="AJ91" s="76"/>
      <c r="AK91" s="74" t="s">
        <v>830</v>
      </c>
      <c r="AM91" s="258"/>
      <c r="AN91" s="101"/>
      <c r="AO91" s="101"/>
      <c r="AV91" s="192" t="str">
        <f>IF(BB91="","",SUM(AW$17:AW91))</f>
        <v/>
      </c>
      <c r="AW91" s="192" t="str">
        <f t="shared" si="15"/>
        <v/>
      </c>
      <c r="AX91" s="193" t="str">
        <f>IF(ISBLANK(選手登録!M91),"",選手登録!M91)</f>
        <v/>
      </c>
      <c r="AY91" s="193" t="str">
        <f>IF(ISBLANK(選手登録!N91),"",選手登録!N91)</f>
        <v/>
      </c>
      <c r="AZ91" s="193" t="str">
        <f>IF(ISBLANK(選手登録!O91),"",選手登録!O91)</f>
        <v/>
      </c>
      <c r="BA91" s="193" t="str">
        <f>IF(ISBLANK(選手登録!F91),"",選手登録!F91)</f>
        <v/>
      </c>
      <c r="BB91" s="193" t="str">
        <f>IF(ISBLANK(選手登録!G91),"",選手登録!G91)</f>
        <v/>
      </c>
      <c r="BC91" s="193" t="str">
        <f>IF(ISBLANK(選手登録!H91),"",選手登録!H91)</f>
        <v/>
      </c>
      <c r="BD91" s="193" t="str">
        <f>IF(ISBLANK(選手登録!K91),"",DBCS(選手登録!K91))</f>
        <v/>
      </c>
      <c r="BE91" s="193" t="str">
        <f>IF(ISBLANK(選手登録!L91),"",DBCS(選手登録!L91))</f>
        <v/>
      </c>
      <c r="BF91" s="193" t="str">
        <f>IF(ISBLANK(選手登録!P91),"",選手登録!P91)</f>
        <v>男</v>
      </c>
      <c r="BG91" s="193" t="str">
        <f>IF(ISBLANK(選手登録!I91),"",選手登録!I91)</f>
        <v/>
      </c>
      <c r="BH91" s="193"/>
      <c r="BI91" s="194"/>
      <c r="BJ91" s="194"/>
      <c r="BK91" s="193"/>
    </row>
    <row r="92" spans="1:63" x14ac:dyDescent="0.15">
      <c r="A92" s="147"/>
      <c r="B92" s="195" t="str">
        <f>IF(ISBLANK(G92),"",COUNTA(G$17:G92))</f>
        <v/>
      </c>
      <c r="C92" s="140"/>
      <c r="D92" s="196">
        <v>20076</v>
      </c>
      <c r="E92" s="197">
        <v>76</v>
      </c>
      <c r="F92" s="252" t="str">
        <f t="shared" si="12"/>
        <v/>
      </c>
      <c r="G92" s="226"/>
      <c r="H92" s="227"/>
      <c r="I92" s="228"/>
      <c r="J92" s="229" t="str">
        <f t="shared" si="8"/>
        <v/>
      </c>
      <c r="K92" s="230"/>
      <c r="L92" s="256"/>
      <c r="M92" s="232"/>
      <c r="N92" s="233"/>
      <c r="O92" s="234"/>
      <c r="P92" s="196" t="s">
        <v>246</v>
      </c>
      <c r="Q92" s="208"/>
      <c r="R92" s="71"/>
      <c r="S92" s="72">
        <f t="shared" si="10"/>
        <v>2680</v>
      </c>
      <c r="T92" s="73" t="str">
        <f t="shared" si="11"/>
        <v>宮島中</v>
      </c>
      <c r="U92" s="260"/>
      <c r="V92" s="209">
        <f t="shared" si="13"/>
        <v>0</v>
      </c>
      <c r="W92" s="209" t="b">
        <f t="shared" si="9"/>
        <v>0</v>
      </c>
      <c r="X92" s="209" t="str">
        <f t="shared" si="14"/>
        <v xml:space="preserve"> </v>
      </c>
      <c r="Z92" s="74">
        <v>2680</v>
      </c>
      <c r="AA92" s="74" t="s">
        <v>831</v>
      </c>
      <c r="AB92" s="74" t="s">
        <v>832</v>
      </c>
      <c r="AC92" s="74" t="s">
        <v>769</v>
      </c>
      <c r="AD92" s="74" t="s">
        <v>769</v>
      </c>
      <c r="AE92" s="75" t="s">
        <v>833</v>
      </c>
      <c r="AF92" s="75" t="s">
        <v>834</v>
      </c>
      <c r="AG92" s="75" t="s">
        <v>835</v>
      </c>
      <c r="AH92" s="75" t="s">
        <v>836</v>
      </c>
      <c r="AJ92" s="76"/>
      <c r="AK92" s="74" t="s">
        <v>837</v>
      </c>
      <c r="AM92" s="258"/>
      <c r="AN92" s="101"/>
      <c r="AO92" s="101"/>
      <c r="AV92" s="192" t="str">
        <f>IF(BB92="","",SUM(AW$17:AW92))</f>
        <v/>
      </c>
      <c r="AW92" s="192" t="str">
        <f t="shared" si="15"/>
        <v/>
      </c>
      <c r="AX92" s="193" t="str">
        <f>IF(ISBLANK(選手登録!M92),"",選手登録!M92)</f>
        <v/>
      </c>
      <c r="AY92" s="193" t="str">
        <f>IF(ISBLANK(選手登録!N92),"",選手登録!N92)</f>
        <v/>
      </c>
      <c r="AZ92" s="193" t="str">
        <f>IF(ISBLANK(選手登録!O92),"",選手登録!O92)</f>
        <v/>
      </c>
      <c r="BA92" s="193" t="str">
        <f>IF(ISBLANK(選手登録!F92),"",選手登録!F92)</f>
        <v/>
      </c>
      <c r="BB92" s="193" t="str">
        <f>IF(ISBLANK(選手登録!G92),"",選手登録!G92)</f>
        <v/>
      </c>
      <c r="BC92" s="193" t="str">
        <f>IF(ISBLANK(選手登録!H92),"",選手登録!H92)</f>
        <v/>
      </c>
      <c r="BD92" s="193" t="str">
        <f>IF(ISBLANK(選手登録!K92),"",DBCS(選手登録!K92))</f>
        <v/>
      </c>
      <c r="BE92" s="193" t="str">
        <f>IF(ISBLANK(選手登録!L92),"",DBCS(選手登録!L92))</f>
        <v/>
      </c>
      <c r="BF92" s="193" t="str">
        <f>IF(ISBLANK(選手登録!P92),"",選手登録!P92)</f>
        <v>男</v>
      </c>
      <c r="BG92" s="193" t="str">
        <f>IF(ISBLANK(選手登録!I92),"",選手登録!I92)</f>
        <v/>
      </c>
      <c r="BH92" s="193"/>
      <c r="BI92" s="194"/>
      <c r="BJ92" s="194"/>
      <c r="BK92" s="193"/>
    </row>
    <row r="93" spans="1:63" x14ac:dyDescent="0.15">
      <c r="A93" s="147"/>
      <c r="B93" s="195" t="str">
        <f>IF(ISBLANK(G93),"",COUNTA(G$17:G93))</f>
        <v/>
      </c>
      <c r="C93" s="140"/>
      <c r="D93" s="196">
        <v>20077</v>
      </c>
      <c r="E93" s="210">
        <v>77</v>
      </c>
      <c r="F93" s="253" t="str">
        <f t="shared" si="12"/>
        <v/>
      </c>
      <c r="G93" s="199"/>
      <c r="H93" s="200"/>
      <c r="I93" s="201"/>
      <c r="J93" s="202" t="str">
        <f t="shared" si="8"/>
        <v/>
      </c>
      <c r="K93" s="203"/>
      <c r="L93" s="244"/>
      <c r="M93" s="211"/>
      <c r="N93" s="212"/>
      <c r="O93" s="213"/>
      <c r="P93" s="196" t="s">
        <v>246</v>
      </c>
      <c r="Q93" s="208"/>
      <c r="R93" s="71"/>
      <c r="S93" s="72">
        <f t="shared" si="10"/>
        <v>2710</v>
      </c>
      <c r="T93" s="73" t="str">
        <f t="shared" si="11"/>
        <v>山陽女中</v>
      </c>
      <c r="U93" s="260"/>
      <c r="V93" s="209">
        <f t="shared" si="13"/>
        <v>0</v>
      </c>
      <c r="W93" s="209" t="b">
        <f t="shared" si="9"/>
        <v>0</v>
      </c>
      <c r="X93" s="209" t="str">
        <f t="shared" si="14"/>
        <v xml:space="preserve"> </v>
      </c>
      <c r="Z93" s="74">
        <v>2710</v>
      </c>
      <c r="AA93" s="74" t="s">
        <v>838</v>
      </c>
      <c r="AB93" s="74" t="s">
        <v>839</v>
      </c>
      <c r="AC93" s="74" t="s">
        <v>769</v>
      </c>
      <c r="AD93" s="74" t="s">
        <v>769</v>
      </c>
      <c r="AE93" s="75" t="s">
        <v>840</v>
      </c>
      <c r="AF93" s="75" t="s">
        <v>841</v>
      </c>
      <c r="AG93" s="75" t="s">
        <v>842</v>
      </c>
      <c r="AH93" s="75" t="s">
        <v>843</v>
      </c>
      <c r="AJ93" s="76"/>
      <c r="AK93" s="74" t="s">
        <v>844</v>
      </c>
      <c r="AM93" s="258"/>
      <c r="AN93" s="101"/>
      <c r="AO93" s="101"/>
      <c r="AV93" s="192" t="str">
        <f>IF(BB93="","",SUM(AW$17:AW93))</f>
        <v/>
      </c>
      <c r="AW93" s="192" t="str">
        <f t="shared" si="15"/>
        <v/>
      </c>
      <c r="AX93" s="193" t="str">
        <f>IF(ISBLANK(選手登録!M93),"",選手登録!M93)</f>
        <v/>
      </c>
      <c r="AY93" s="193" t="str">
        <f>IF(ISBLANK(選手登録!N93),"",選手登録!N93)</f>
        <v/>
      </c>
      <c r="AZ93" s="193" t="str">
        <f>IF(ISBLANK(選手登録!O93),"",選手登録!O93)</f>
        <v/>
      </c>
      <c r="BA93" s="193" t="str">
        <f>IF(ISBLANK(選手登録!F93),"",選手登録!F93)</f>
        <v/>
      </c>
      <c r="BB93" s="193" t="str">
        <f>IF(ISBLANK(選手登録!G93),"",選手登録!G93)</f>
        <v/>
      </c>
      <c r="BC93" s="193" t="str">
        <f>IF(ISBLANK(選手登録!H93),"",選手登録!H93)</f>
        <v/>
      </c>
      <c r="BD93" s="193" t="str">
        <f>IF(ISBLANK(選手登録!K93),"",DBCS(選手登録!K93))</f>
        <v/>
      </c>
      <c r="BE93" s="193" t="str">
        <f>IF(ISBLANK(選手登録!L93),"",DBCS(選手登録!L93))</f>
        <v/>
      </c>
      <c r="BF93" s="193" t="str">
        <f>IF(ISBLANK(選手登録!P93),"",選手登録!P93)</f>
        <v>男</v>
      </c>
      <c r="BG93" s="193" t="str">
        <f>IF(ISBLANK(選手登録!I93),"",選手登録!I93)</f>
        <v/>
      </c>
      <c r="BH93" s="193"/>
      <c r="BI93" s="194"/>
      <c r="BJ93" s="194"/>
      <c r="BK93" s="193"/>
    </row>
    <row r="94" spans="1:63" x14ac:dyDescent="0.15">
      <c r="A94" s="147"/>
      <c r="B94" s="195" t="str">
        <f>IF(ISBLANK(G94),"",COUNTA(G$17:G94))</f>
        <v/>
      </c>
      <c r="C94" s="140"/>
      <c r="D94" s="196">
        <v>20078</v>
      </c>
      <c r="E94" s="210">
        <v>78</v>
      </c>
      <c r="F94" s="253" t="str">
        <f t="shared" si="12"/>
        <v/>
      </c>
      <c r="G94" s="199"/>
      <c r="H94" s="200"/>
      <c r="I94" s="201"/>
      <c r="J94" s="202" t="str">
        <f t="shared" si="8"/>
        <v/>
      </c>
      <c r="K94" s="203"/>
      <c r="L94" s="244"/>
      <c r="M94" s="211"/>
      <c r="N94" s="212"/>
      <c r="O94" s="213"/>
      <c r="P94" s="196" t="s">
        <v>246</v>
      </c>
      <c r="Q94" s="208"/>
      <c r="R94" s="71"/>
      <c r="S94" s="72">
        <f t="shared" si="10"/>
        <v>2740</v>
      </c>
      <c r="T94" s="73" t="str">
        <f t="shared" si="11"/>
        <v>玖波中</v>
      </c>
      <c r="U94" s="260"/>
      <c r="V94" s="209">
        <f t="shared" si="13"/>
        <v>0</v>
      </c>
      <c r="W94" s="209" t="b">
        <f t="shared" si="9"/>
        <v>0</v>
      </c>
      <c r="X94" s="209" t="str">
        <f t="shared" si="14"/>
        <v xml:space="preserve"> </v>
      </c>
      <c r="Z94" s="74">
        <v>2740</v>
      </c>
      <c r="AA94" s="74" t="s">
        <v>845</v>
      </c>
      <c r="AB94" s="74" t="s">
        <v>846</v>
      </c>
      <c r="AC94" s="74" t="s">
        <v>769</v>
      </c>
      <c r="AD94" s="74" t="s">
        <v>769</v>
      </c>
      <c r="AE94" s="75" t="s">
        <v>847</v>
      </c>
      <c r="AF94" s="75" t="s">
        <v>848</v>
      </c>
      <c r="AG94" s="75" t="s">
        <v>849</v>
      </c>
      <c r="AH94" s="75" t="s">
        <v>850</v>
      </c>
      <c r="AJ94" s="76"/>
      <c r="AK94" s="74" t="s">
        <v>851</v>
      </c>
      <c r="AM94" s="258"/>
      <c r="AN94" s="101"/>
      <c r="AO94" s="101"/>
      <c r="AV94" s="192" t="str">
        <f>IF(BB94="","",SUM(AW$17:AW94))</f>
        <v/>
      </c>
      <c r="AW94" s="192" t="str">
        <f t="shared" si="15"/>
        <v/>
      </c>
      <c r="AX94" s="193" t="str">
        <f>IF(ISBLANK(選手登録!M94),"",選手登録!M94)</f>
        <v/>
      </c>
      <c r="AY94" s="193" t="str">
        <f>IF(ISBLANK(選手登録!N94),"",選手登録!N94)</f>
        <v/>
      </c>
      <c r="AZ94" s="193" t="str">
        <f>IF(ISBLANK(選手登録!O94),"",選手登録!O94)</f>
        <v/>
      </c>
      <c r="BA94" s="193" t="str">
        <f>IF(ISBLANK(選手登録!F94),"",選手登録!F94)</f>
        <v/>
      </c>
      <c r="BB94" s="193" t="str">
        <f>IF(ISBLANK(選手登録!G94),"",選手登録!G94)</f>
        <v/>
      </c>
      <c r="BC94" s="193" t="str">
        <f>IF(ISBLANK(選手登録!H94),"",選手登録!H94)</f>
        <v/>
      </c>
      <c r="BD94" s="193" t="str">
        <f>IF(ISBLANK(選手登録!K94),"",DBCS(選手登録!K94))</f>
        <v/>
      </c>
      <c r="BE94" s="193" t="str">
        <f>IF(ISBLANK(選手登録!L94),"",DBCS(選手登録!L94))</f>
        <v/>
      </c>
      <c r="BF94" s="193" t="str">
        <f>IF(ISBLANK(選手登録!P94),"",選手登録!P94)</f>
        <v>男</v>
      </c>
      <c r="BG94" s="193" t="str">
        <f>IF(ISBLANK(選手登録!I94),"",選手登録!I94)</f>
        <v/>
      </c>
      <c r="BH94" s="193"/>
      <c r="BI94" s="194"/>
      <c r="BJ94" s="194"/>
      <c r="BK94" s="193"/>
    </row>
    <row r="95" spans="1:63" x14ac:dyDescent="0.15">
      <c r="A95" s="147"/>
      <c r="B95" s="195" t="str">
        <f>IF(ISBLANK(G95),"",COUNTA(G$17:G95))</f>
        <v/>
      </c>
      <c r="C95" s="140"/>
      <c r="D95" s="196">
        <v>20079</v>
      </c>
      <c r="E95" s="210">
        <v>79</v>
      </c>
      <c r="F95" s="253" t="str">
        <f t="shared" si="12"/>
        <v/>
      </c>
      <c r="G95" s="199"/>
      <c r="H95" s="200"/>
      <c r="I95" s="201"/>
      <c r="J95" s="202" t="str">
        <f t="shared" si="8"/>
        <v/>
      </c>
      <c r="K95" s="203"/>
      <c r="L95" s="244"/>
      <c r="M95" s="211"/>
      <c r="N95" s="212"/>
      <c r="O95" s="213"/>
      <c r="P95" s="196" t="s">
        <v>246</v>
      </c>
      <c r="Q95" s="208"/>
      <c r="R95" s="71"/>
      <c r="S95" s="72">
        <f t="shared" si="10"/>
        <v>2770</v>
      </c>
      <c r="T95" s="73" t="str">
        <f t="shared" si="11"/>
        <v>小方中</v>
      </c>
      <c r="U95" s="260"/>
      <c r="V95" s="209">
        <f t="shared" si="13"/>
        <v>0</v>
      </c>
      <c r="W95" s="209" t="b">
        <f t="shared" si="9"/>
        <v>0</v>
      </c>
      <c r="X95" s="209" t="str">
        <f t="shared" si="14"/>
        <v xml:space="preserve"> </v>
      </c>
      <c r="Z95" s="74">
        <v>2770</v>
      </c>
      <c r="AA95" s="74" t="s">
        <v>852</v>
      </c>
      <c r="AB95" s="74" t="s">
        <v>853</v>
      </c>
      <c r="AC95" s="74" t="s">
        <v>769</v>
      </c>
      <c r="AD95" s="74" t="s">
        <v>769</v>
      </c>
      <c r="AE95" s="75" t="s">
        <v>854</v>
      </c>
      <c r="AF95" s="75" t="s">
        <v>855</v>
      </c>
      <c r="AG95" s="75" t="s">
        <v>856</v>
      </c>
      <c r="AH95" s="75" t="s">
        <v>857</v>
      </c>
      <c r="AJ95" s="76"/>
      <c r="AK95" s="74" t="s">
        <v>858</v>
      </c>
      <c r="AM95" s="258"/>
      <c r="AN95" s="101"/>
      <c r="AO95" s="101"/>
      <c r="AV95" s="192" t="str">
        <f>IF(BB95="","",SUM(AW$17:AW95))</f>
        <v/>
      </c>
      <c r="AW95" s="192" t="str">
        <f t="shared" si="15"/>
        <v/>
      </c>
      <c r="AX95" s="193" t="str">
        <f>IF(ISBLANK(選手登録!M95),"",選手登録!M95)</f>
        <v/>
      </c>
      <c r="AY95" s="193" t="str">
        <f>IF(ISBLANK(選手登録!N95),"",選手登録!N95)</f>
        <v/>
      </c>
      <c r="AZ95" s="193" t="str">
        <f>IF(ISBLANK(選手登録!O95),"",選手登録!O95)</f>
        <v/>
      </c>
      <c r="BA95" s="193" t="str">
        <f>IF(ISBLANK(選手登録!F95),"",選手登録!F95)</f>
        <v/>
      </c>
      <c r="BB95" s="193" t="str">
        <f>IF(ISBLANK(選手登録!G95),"",選手登録!G95)</f>
        <v/>
      </c>
      <c r="BC95" s="193" t="str">
        <f>IF(ISBLANK(選手登録!H95),"",選手登録!H95)</f>
        <v/>
      </c>
      <c r="BD95" s="193" t="str">
        <f>IF(ISBLANK(選手登録!K95),"",DBCS(選手登録!K95))</f>
        <v/>
      </c>
      <c r="BE95" s="193" t="str">
        <f>IF(ISBLANK(選手登録!L95),"",DBCS(選手登録!L95))</f>
        <v/>
      </c>
      <c r="BF95" s="193" t="str">
        <f>IF(ISBLANK(選手登録!P95),"",選手登録!P95)</f>
        <v>男</v>
      </c>
      <c r="BG95" s="193" t="str">
        <f>IF(ISBLANK(選手登録!I95),"",選手登録!I95)</f>
        <v/>
      </c>
      <c r="BH95" s="193"/>
      <c r="BI95" s="194"/>
      <c r="BJ95" s="194"/>
      <c r="BK95" s="193"/>
    </row>
    <row r="96" spans="1:63" ht="14.25" thickBot="1" x14ac:dyDescent="0.2">
      <c r="A96" s="147"/>
      <c r="B96" s="195" t="str">
        <f>IF(ISBLANK(G96),"",COUNTA(G$17:G96))</f>
        <v/>
      </c>
      <c r="C96" s="140"/>
      <c r="D96" s="196">
        <v>20080</v>
      </c>
      <c r="E96" s="214">
        <v>80</v>
      </c>
      <c r="F96" s="254" t="str">
        <f t="shared" si="12"/>
        <v/>
      </c>
      <c r="G96" s="235"/>
      <c r="H96" s="236"/>
      <c r="I96" s="237"/>
      <c r="J96" s="238" t="str">
        <f t="shared" si="8"/>
        <v/>
      </c>
      <c r="K96" s="239"/>
      <c r="L96" s="257"/>
      <c r="M96" s="241"/>
      <c r="N96" s="242"/>
      <c r="O96" s="243"/>
      <c r="P96" s="196" t="s">
        <v>246</v>
      </c>
      <c r="Q96" s="208"/>
      <c r="R96" s="71"/>
      <c r="S96" s="72">
        <f t="shared" si="10"/>
        <v>2800</v>
      </c>
      <c r="T96" s="73" t="str">
        <f t="shared" si="11"/>
        <v>大竹中</v>
      </c>
      <c r="U96" s="54"/>
      <c r="V96" s="209">
        <f t="shared" si="13"/>
        <v>0</v>
      </c>
      <c r="W96" s="209" t="b">
        <f t="shared" si="9"/>
        <v>0</v>
      </c>
      <c r="X96" s="209" t="str">
        <f t="shared" si="14"/>
        <v xml:space="preserve"> </v>
      </c>
      <c r="Z96" s="74">
        <v>2800</v>
      </c>
      <c r="AA96" s="74" t="s">
        <v>859</v>
      </c>
      <c r="AB96" s="74" t="s">
        <v>860</v>
      </c>
      <c r="AC96" s="74" t="s">
        <v>769</v>
      </c>
      <c r="AD96" s="74" t="s">
        <v>769</v>
      </c>
      <c r="AE96" s="75" t="s">
        <v>861</v>
      </c>
      <c r="AF96" s="75" t="s">
        <v>862</v>
      </c>
      <c r="AG96" s="75" t="s">
        <v>863</v>
      </c>
      <c r="AH96" s="75" t="s">
        <v>864</v>
      </c>
      <c r="AJ96" s="76"/>
      <c r="AK96" s="74" t="s">
        <v>865</v>
      </c>
      <c r="AM96" s="258"/>
      <c r="AN96" s="101"/>
      <c r="AO96" s="101"/>
      <c r="AV96" s="192" t="str">
        <f>IF(BB96="","",SUM(AW$17:AW96))</f>
        <v/>
      </c>
      <c r="AW96" s="192" t="str">
        <f t="shared" si="15"/>
        <v/>
      </c>
      <c r="AX96" s="193" t="str">
        <f>IF(ISBLANK(選手登録!M96),"",選手登録!M96)</f>
        <v/>
      </c>
      <c r="AY96" s="193" t="str">
        <f>IF(ISBLANK(選手登録!N96),"",選手登録!N96)</f>
        <v/>
      </c>
      <c r="AZ96" s="193" t="str">
        <f>IF(ISBLANK(選手登録!O96),"",選手登録!O96)</f>
        <v/>
      </c>
      <c r="BA96" s="193" t="str">
        <f>IF(ISBLANK(選手登録!F96),"",選手登録!F96)</f>
        <v/>
      </c>
      <c r="BB96" s="193" t="str">
        <f>IF(ISBLANK(選手登録!G96),"",選手登録!G96)</f>
        <v/>
      </c>
      <c r="BC96" s="193" t="str">
        <f>IF(ISBLANK(選手登録!H96),"",選手登録!H96)</f>
        <v/>
      </c>
      <c r="BD96" s="193" t="str">
        <f>IF(ISBLANK(選手登録!K96),"",DBCS(選手登録!K96))</f>
        <v/>
      </c>
      <c r="BE96" s="193" t="str">
        <f>IF(ISBLANK(選手登録!L96),"",DBCS(選手登録!L96))</f>
        <v/>
      </c>
      <c r="BF96" s="193" t="str">
        <f>IF(ISBLANK(選手登録!P96),"",選手登録!P96)</f>
        <v>男</v>
      </c>
      <c r="BG96" s="193" t="str">
        <f>IF(ISBLANK(選手登録!I96),"",選手登録!I96)</f>
        <v/>
      </c>
      <c r="BH96" s="193"/>
      <c r="BI96" s="194"/>
      <c r="BJ96" s="194"/>
      <c r="BK96" s="193"/>
    </row>
    <row r="97" spans="1:63" ht="21.75" thickBot="1" x14ac:dyDescent="0.2">
      <c r="A97" s="69"/>
      <c r="B97" s="195"/>
      <c r="C97" s="261"/>
      <c r="D97" s="262"/>
      <c r="E97" s="262"/>
      <c r="F97" s="262"/>
      <c r="G97" s="262"/>
      <c r="H97" s="263"/>
      <c r="I97" s="263"/>
      <c r="J97" s="264"/>
      <c r="K97" s="262"/>
      <c r="L97" s="262"/>
      <c r="M97" s="262"/>
      <c r="N97" s="262"/>
      <c r="O97" s="262"/>
      <c r="P97" s="262"/>
      <c r="Q97" s="265"/>
      <c r="R97" s="71"/>
      <c r="S97" s="72">
        <f t="shared" si="10"/>
        <v>2830</v>
      </c>
      <c r="T97" s="73" t="str">
        <f t="shared" si="11"/>
        <v/>
      </c>
      <c r="U97" s="54"/>
      <c r="V97" s="209"/>
      <c r="W97" s="209"/>
      <c r="X97" s="209"/>
      <c r="Z97" s="74">
        <v>2830</v>
      </c>
      <c r="AA97" s="74"/>
      <c r="AB97" s="74"/>
      <c r="AC97" s="74"/>
      <c r="AD97" s="74"/>
      <c r="AE97" s="75"/>
      <c r="AF97" s="75"/>
      <c r="AG97" s="75"/>
      <c r="AH97" s="75"/>
      <c r="AJ97" s="76"/>
      <c r="AK97" s="74"/>
      <c r="AM97" s="258"/>
      <c r="AN97" s="101"/>
      <c r="AO97" s="101"/>
      <c r="AV97" s="192"/>
      <c r="AW97" s="192"/>
      <c r="AX97" s="193"/>
      <c r="AY97" s="193"/>
      <c r="AZ97" s="193"/>
      <c r="BA97" s="193"/>
      <c r="BB97" s="193"/>
      <c r="BC97" s="193"/>
      <c r="BD97" s="193"/>
      <c r="BE97" s="193"/>
      <c r="BF97" s="193"/>
      <c r="BG97" s="193"/>
      <c r="BH97" s="193"/>
      <c r="BI97" s="266"/>
      <c r="BJ97" s="266"/>
      <c r="BK97" s="193"/>
    </row>
    <row r="98" spans="1:63" ht="22.5" thickTop="1" thickBot="1" x14ac:dyDescent="0.2">
      <c r="A98" s="147"/>
      <c r="B98" s="148"/>
      <c r="C98" s="267"/>
      <c r="D98" s="268"/>
      <c r="E98" s="268"/>
      <c r="F98" s="268"/>
      <c r="G98" s="268"/>
      <c r="H98" s="269"/>
      <c r="I98" s="269"/>
      <c r="J98" s="270"/>
      <c r="K98" s="268"/>
      <c r="L98" s="268"/>
      <c r="M98" s="268"/>
      <c r="N98" s="268"/>
      <c r="O98" s="268"/>
      <c r="P98" s="268"/>
      <c r="Q98" s="271"/>
      <c r="R98" s="71"/>
      <c r="S98" s="72">
        <f t="shared" si="10"/>
        <v>2860</v>
      </c>
      <c r="T98" s="73" t="str">
        <f t="shared" si="11"/>
        <v>加計中</v>
      </c>
      <c r="U98" s="54"/>
      <c r="V98" s="209"/>
      <c r="W98" s="209"/>
      <c r="X98" s="209"/>
      <c r="Z98" s="74">
        <v>2860</v>
      </c>
      <c r="AA98" s="74" t="s">
        <v>866</v>
      </c>
      <c r="AB98" s="74" t="s">
        <v>867</v>
      </c>
      <c r="AC98" s="74" t="s">
        <v>868</v>
      </c>
      <c r="AD98" s="74" t="s">
        <v>868</v>
      </c>
      <c r="AE98" s="75" t="s">
        <v>869</v>
      </c>
      <c r="AF98" s="75" t="s">
        <v>870</v>
      </c>
      <c r="AG98" s="75" t="s">
        <v>871</v>
      </c>
      <c r="AH98" s="75" t="s">
        <v>872</v>
      </c>
      <c r="AJ98" s="76"/>
      <c r="AK98" s="74" t="s">
        <v>873</v>
      </c>
      <c r="AM98" s="258"/>
      <c r="AN98" s="101"/>
      <c r="AO98" s="101"/>
      <c r="AV98" s="192"/>
      <c r="AW98" s="192"/>
      <c r="AX98" s="193"/>
      <c r="AY98" s="193"/>
      <c r="AZ98" s="193"/>
      <c r="BA98" s="193"/>
      <c r="BB98" s="193"/>
      <c r="BC98" s="193"/>
      <c r="BD98" s="193"/>
      <c r="BE98" s="193"/>
      <c r="BF98" s="193"/>
      <c r="BG98" s="193"/>
      <c r="BH98" s="193"/>
      <c r="BI98" s="266"/>
      <c r="BJ98" s="266"/>
      <c r="BK98" s="193"/>
    </row>
    <row r="99" spans="1:63" ht="14.25" thickTop="1" x14ac:dyDescent="0.15">
      <c r="A99" s="147"/>
      <c r="B99" s="148"/>
      <c r="C99" s="272"/>
      <c r="D99" s="273" t="s">
        <v>874</v>
      </c>
      <c r="E99" s="274"/>
      <c r="F99" s="275"/>
      <c r="G99" s="268"/>
      <c r="H99" s="152" t="s">
        <v>165</v>
      </c>
      <c r="I99" s="153"/>
      <c r="J99" s="153"/>
      <c r="K99" s="153"/>
      <c r="L99" s="153"/>
      <c r="M99" s="153"/>
      <c r="N99" s="153"/>
      <c r="O99" s="153"/>
      <c r="P99" s="154"/>
      <c r="Q99" s="271"/>
      <c r="R99" s="71"/>
      <c r="S99" s="72">
        <f t="shared" si="10"/>
        <v>2890</v>
      </c>
      <c r="T99" s="73" t="str">
        <f t="shared" si="11"/>
        <v>安芸太田中</v>
      </c>
      <c r="U99" s="54"/>
      <c r="V99" s="209"/>
      <c r="W99" s="209"/>
      <c r="X99" s="209"/>
      <c r="Z99" s="74">
        <v>2890</v>
      </c>
      <c r="AA99" s="74" t="s">
        <v>875</v>
      </c>
      <c r="AB99" s="74" t="s">
        <v>876</v>
      </c>
      <c r="AC99" s="74" t="s">
        <v>868</v>
      </c>
      <c r="AD99" s="74" t="s">
        <v>868</v>
      </c>
      <c r="AE99" s="75" t="s">
        <v>877</v>
      </c>
      <c r="AF99" s="75" t="s">
        <v>878</v>
      </c>
      <c r="AG99" s="75" t="s">
        <v>879</v>
      </c>
      <c r="AH99" s="75" t="s">
        <v>880</v>
      </c>
      <c r="AJ99" s="76"/>
      <c r="AK99" s="74" t="s">
        <v>881</v>
      </c>
      <c r="AM99" s="258"/>
      <c r="AN99" s="101"/>
      <c r="AO99" s="101"/>
      <c r="AV99" s="192"/>
      <c r="AW99" s="192"/>
      <c r="AX99" s="193"/>
      <c r="AY99" s="193"/>
      <c r="AZ99" s="193"/>
      <c r="BA99" s="193"/>
      <c r="BB99" s="193"/>
      <c r="BC99" s="193"/>
      <c r="BD99" s="193"/>
      <c r="BE99" s="193"/>
      <c r="BF99" s="193"/>
      <c r="BG99" s="193"/>
      <c r="BH99" s="193"/>
      <c r="BI99" s="266"/>
      <c r="BJ99" s="266"/>
      <c r="BK99" s="193"/>
    </row>
    <row r="100" spans="1:63" ht="14.25" customHeight="1" thickBot="1" x14ac:dyDescent="0.2">
      <c r="A100" s="147"/>
      <c r="B100" s="148"/>
      <c r="C100" s="272"/>
      <c r="D100" s="276"/>
      <c r="E100" s="277"/>
      <c r="F100" s="278"/>
      <c r="G100" s="268"/>
      <c r="H100" s="159"/>
      <c r="I100" s="160"/>
      <c r="J100" s="160"/>
      <c r="K100" s="160"/>
      <c r="L100" s="160"/>
      <c r="M100" s="160"/>
      <c r="N100" s="160"/>
      <c r="O100" s="160"/>
      <c r="P100" s="161"/>
      <c r="Q100" s="271"/>
      <c r="R100" s="71"/>
      <c r="S100" s="72">
        <f t="shared" si="10"/>
        <v>2920</v>
      </c>
      <c r="T100" s="73" t="str">
        <f t="shared" si="11"/>
        <v/>
      </c>
      <c r="U100" s="54"/>
      <c r="V100" s="209"/>
      <c r="W100" s="209"/>
      <c r="X100" s="209"/>
      <c r="Z100" s="74">
        <v>2920</v>
      </c>
      <c r="AA100" s="74"/>
      <c r="AB100" s="74"/>
      <c r="AC100" s="74"/>
      <c r="AD100" s="74"/>
      <c r="AE100" s="75"/>
      <c r="AF100" s="75"/>
      <c r="AG100" s="75"/>
      <c r="AH100" s="75"/>
      <c r="AJ100" s="76"/>
      <c r="AK100" s="74"/>
      <c r="AM100" s="258"/>
      <c r="AN100" s="101"/>
      <c r="AO100" s="101"/>
      <c r="AV100" s="192"/>
      <c r="AW100" s="192"/>
      <c r="AX100" s="193"/>
      <c r="AY100" s="193"/>
      <c r="AZ100" s="193"/>
      <c r="BA100" s="193"/>
      <c r="BB100" s="193"/>
      <c r="BC100" s="193"/>
      <c r="BD100" s="193"/>
      <c r="BE100" s="193"/>
      <c r="BF100" s="193"/>
      <c r="BG100" s="193"/>
      <c r="BH100" s="193"/>
      <c r="BI100" s="266"/>
      <c r="BJ100" s="266"/>
      <c r="BK100" s="193"/>
    </row>
    <row r="101" spans="1:63" ht="14.25" customHeight="1" thickTop="1" thickBot="1" x14ac:dyDescent="0.2">
      <c r="A101" s="147"/>
      <c r="B101" s="148"/>
      <c r="C101" s="279"/>
      <c r="D101" s="280"/>
      <c r="E101" s="280"/>
      <c r="F101" s="281"/>
      <c r="G101" s="268"/>
      <c r="H101" s="268"/>
      <c r="I101" s="268"/>
      <c r="J101" s="268"/>
      <c r="K101" s="268"/>
      <c r="L101" s="268"/>
      <c r="M101" s="268"/>
      <c r="N101" s="268"/>
      <c r="O101" s="268"/>
      <c r="P101" s="268"/>
      <c r="Q101" s="271"/>
      <c r="R101" s="71"/>
      <c r="S101" s="72">
        <f t="shared" si="10"/>
        <v>2950</v>
      </c>
      <c r="T101" s="73" t="str">
        <f t="shared" si="11"/>
        <v>芸北中</v>
      </c>
      <c r="U101" s="54"/>
      <c r="V101" s="209"/>
      <c r="W101" s="209"/>
      <c r="X101" s="209"/>
      <c r="Z101" s="74">
        <v>2950</v>
      </c>
      <c r="AA101" s="74" t="s">
        <v>882</v>
      </c>
      <c r="AB101" s="74" t="s">
        <v>883</v>
      </c>
      <c r="AC101" s="74" t="s">
        <v>868</v>
      </c>
      <c r="AD101" s="74" t="s">
        <v>868</v>
      </c>
      <c r="AE101" s="75" t="s">
        <v>884</v>
      </c>
      <c r="AF101" s="75" t="s">
        <v>885</v>
      </c>
      <c r="AG101" s="75" t="s">
        <v>886</v>
      </c>
      <c r="AH101" s="75" t="s">
        <v>887</v>
      </c>
      <c r="AJ101" s="76"/>
      <c r="AK101" s="74" t="s">
        <v>888</v>
      </c>
      <c r="AM101" s="258"/>
      <c r="AN101" s="101"/>
      <c r="AO101" s="101"/>
      <c r="AV101" s="192"/>
      <c r="AW101" s="192"/>
      <c r="AX101" s="193"/>
      <c r="AY101" s="193"/>
      <c r="AZ101" s="193"/>
      <c r="BA101" s="193"/>
      <c r="BB101" s="193"/>
      <c r="BC101" s="193"/>
      <c r="BD101" s="193"/>
      <c r="BE101" s="193"/>
      <c r="BF101" s="193"/>
      <c r="BG101" s="193"/>
      <c r="BH101" s="193"/>
      <c r="BI101" s="266"/>
      <c r="BJ101" s="266"/>
      <c r="BK101" s="193"/>
    </row>
    <row r="102" spans="1:63" x14ac:dyDescent="0.15">
      <c r="A102" s="147"/>
      <c r="B102" s="148"/>
      <c r="C102" s="279"/>
      <c r="D102" s="282"/>
      <c r="E102" s="282"/>
      <c r="F102" s="283" t="s">
        <v>889</v>
      </c>
      <c r="G102" s="171" t="s">
        <v>203</v>
      </c>
      <c r="H102" s="172"/>
      <c r="I102" s="173" t="s">
        <v>204</v>
      </c>
      <c r="J102" s="174" t="s">
        <v>205</v>
      </c>
      <c r="K102" s="175" t="s">
        <v>890</v>
      </c>
      <c r="L102" s="284"/>
      <c r="M102" s="177" t="s">
        <v>207</v>
      </c>
      <c r="N102" s="178"/>
      <c r="O102" s="179"/>
      <c r="P102" s="285"/>
      <c r="Q102" s="271"/>
      <c r="R102" s="71"/>
      <c r="S102" s="72">
        <f t="shared" si="10"/>
        <v>2980</v>
      </c>
      <c r="T102" s="73" t="str">
        <f t="shared" si="11"/>
        <v>豊平中</v>
      </c>
      <c r="U102" s="54"/>
      <c r="V102" s="209"/>
      <c r="W102" s="209"/>
      <c r="X102" s="209"/>
      <c r="Z102" s="74">
        <v>2980</v>
      </c>
      <c r="AA102" s="74" t="s">
        <v>891</v>
      </c>
      <c r="AB102" s="74" t="s">
        <v>892</v>
      </c>
      <c r="AC102" s="74" t="s">
        <v>868</v>
      </c>
      <c r="AD102" s="74" t="s">
        <v>868</v>
      </c>
      <c r="AE102" s="75" t="s">
        <v>893</v>
      </c>
      <c r="AF102" s="75" t="s">
        <v>894</v>
      </c>
      <c r="AG102" s="75" t="s">
        <v>895</v>
      </c>
      <c r="AH102" s="75" t="s">
        <v>896</v>
      </c>
      <c r="AJ102" s="76"/>
      <c r="AK102" s="74" t="s">
        <v>897</v>
      </c>
      <c r="AM102" s="258"/>
      <c r="AN102" s="101"/>
      <c r="AO102" s="101"/>
      <c r="AV102" s="192"/>
      <c r="AW102" s="192"/>
      <c r="AX102" s="193"/>
      <c r="AY102" s="193"/>
      <c r="AZ102" s="193"/>
      <c r="BA102" s="193"/>
      <c r="BB102" s="193"/>
      <c r="BC102" s="193"/>
      <c r="BD102" s="193"/>
      <c r="BE102" s="193"/>
      <c r="BF102" s="193"/>
      <c r="BG102" s="193"/>
      <c r="BH102" s="193"/>
      <c r="BI102" s="266"/>
      <c r="BJ102" s="266"/>
      <c r="BK102" s="193"/>
    </row>
    <row r="103" spans="1:63" ht="14.25" thickBot="1" x14ac:dyDescent="0.2">
      <c r="A103" s="147"/>
      <c r="B103" s="148"/>
      <c r="C103" s="279"/>
      <c r="D103" s="282"/>
      <c r="E103" s="282"/>
      <c r="F103" s="286"/>
      <c r="G103" s="183" t="s">
        <v>56</v>
      </c>
      <c r="H103" s="184" t="s">
        <v>57</v>
      </c>
      <c r="I103" s="185"/>
      <c r="J103" s="186"/>
      <c r="K103" s="187" t="s">
        <v>56</v>
      </c>
      <c r="L103" s="287" t="s">
        <v>57</v>
      </c>
      <c r="M103" s="189" t="s">
        <v>33</v>
      </c>
      <c r="N103" s="190" t="s">
        <v>98</v>
      </c>
      <c r="O103" s="191" t="s">
        <v>99</v>
      </c>
      <c r="P103" s="285"/>
      <c r="Q103" s="271"/>
      <c r="R103" s="71"/>
      <c r="S103" s="72">
        <f t="shared" si="10"/>
        <v>3010</v>
      </c>
      <c r="T103" s="73" t="str">
        <f t="shared" si="11"/>
        <v>大朝中</v>
      </c>
      <c r="U103" s="54"/>
      <c r="V103" s="209"/>
      <c r="W103" s="209"/>
      <c r="X103" s="209"/>
      <c r="Z103" s="74">
        <v>3010</v>
      </c>
      <c r="AA103" s="74" t="s">
        <v>898</v>
      </c>
      <c r="AB103" s="74" t="s">
        <v>899</v>
      </c>
      <c r="AC103" s="74" t="s">
        <v>868</v>
      </c>
      <c r="AD103" s="74" t="s">
        <v>868</v>
      </c>
      <c r="AE103" s="75" t="s">
        <v>900</v>
      </c>
      <c r="AF103" s="75" t="s">
        <v>901</v>
      </c>
      <c r="AG103" s="75" t="s">
        <v>902</v>
      </c>
      <c r="AH103" s="75" t="s">
        <v>903</v>
      </c>
      <c r="AJ103" s="76"/>
      <c r="AK103" s="74" t="s">
        <v>904</v>
      </c>
      <c r="AM103" s="258"/>
      <c r="AN103" s="101"/>
      <c r="AO103" s="101"/>
      <c r="AV103" s="192"/>
      <c r="AW103" s="192"/>
      <c r="AX103" s="193"/>
      <c r="AY103" s="193"/>
      <c r="AZ103" s="193"/>
      <c r="BA103" s="193"/>
      <c r="BB103" s="193"/>
      <c r="BC103" s="193"/>
      <c r="BD103" s="193"/>
      <c r="BE103" s="193"/>
      <c r="BF103" s="193"/>
      <c r="BG103" s="193"/>
      <c r="BH103" s="193"/>
      <c r="BI103" s="194"/>
      <c r="BJ103" s="194"/>
      <c r="BK103" s="193"/>
    </row>
    <row r="104" spans="1:63" ht="14.25" thickTop="1" x14ac:dyDescent="0.15">
      <c r="A104" s="147"/>
      <c r="B104" s="195" t="str">
        <f>IF(ISBLANK(G104),"",COUNTA(G$17:G104)-2)</f>
        <v/>
      </c>
      <c r="C104" s="279"/>
      <c r="D104" s="288">
        <v>1</v>
      </c>
      <c r="E104" s="197">
        <v>1</v>
      </c>
      <c r="F104" s="198" t="str">
        <f t="shared" ref="F104:F167" si="16">IF(G$5="","",IF(G104="","",G$5+D104))</f>
        <v/>
      </c>
      <c r="G104" s="199"/>
      <c r="H104" s="200"/>
      <c r="I104" s="201"/>
      <c r="J104" s="202" t="str">
        <f>F$8</f>
        <v/>
      </c>
      <c r="K104" s="203"/>
      <c r="L104" s="244"/>
      <c r="M104" s="205"/>
      <c r="N104" s="206"/>
      <c r="O104" s="207"/>
      <c r="P104" s="288" t="s">
        <v>905</v>
      </c>
      <c r="Q104" s="289"/>
      <c r="R104" s="71"/>
      <c r="S104" s="72">
        <f t="shared" si="10"/>
        <v>3040</v>
      </c>
      <c r="T104" s="73" t="str">
        <f t="shared" si="11"/>
        <v>千代田中</v>
      </c>
      <c r="U104" s="54"/>
      <c r="V104" s="209">
        <f t="shared" ref="V104:V167" si="17">LEN(G104)+LEN(H104)</f>
        <v>0</v>
      </c>
      <c r="W104" s="209" t="b">
        <f t="shared" ref="W104:W167" si="18">IF(V104=2,G104&amp;"　"&amp;H104,IF(V104=3,G104&amp;"　"&amp;H104,IF(V104=4,G104&amp;"　"&amp;H104,IF(V104&gt;4,G104&amp;"　"&amp;H104))))</f>
        <v>0</v>
      </c>
      <c r="X104" s="209" t="str">
        <f t="shared" ref="X104:X167" si="19">ASC(K104)&amp;" "&amp;ASC(L104)</f>
        <v xml:space="preserve"> </v>
      </c>
      <c r="Z104" s="74">
        <v>3040</v>
      </c>
      <c r="AA104" s="74" t="s">
        <v>906</v>
      </c>
      <c r="AB104" s="74" t="s">
        <v>907</v>
      </c>
      <c r="AC104" s="74" t="s">
        <v>868</v>
      </c>
      <c r="AD104" s="74" t="s">
        <v>868</v>
      </c>
      <c r="AE104" s="75" t="s">
        <v>908</v>
      </c>
      <c r="AF104" s="75" t="s">
        <v>909</v>
      </c>
      <c r="AG104" s="75" t="s">
        <v>910</v>
      </c>
      <c r="AH104" s="75" t="s">
        <v>911</v>
      </c>
      <c r="AJ104" s="76"/>
      <c r="AK104" s="74" t="s">
        <v>912</v>
      </c>
      <c r="AM104" s="258"/>
      <c r="AN104" s="101"/>
      <c r="AO104" s="101"/>
      <c r="AV104" s="192" t="str">
        <f>IF(BB104="","",SUM(AW$17:AW104))</f>
        <v/>
      </c>
      <c r="AW104" s="192" t="str">
        <f t="shared" si="15"/>
        <v/>
      </c>
      <c r="AX104" s="193" t="str">
        <f>IF(ISBLANK(選手登録!M104),"",選手登録!M104)</f>
        <v/>
      </c>
      <c r="AY104" s="193" t="str">
        <f>IF(ISBLANK(選手登録!N104),"",選手登録!N104)</f>
        <v/>
      </c>
      <c r="AZ104" s="193" t="str">
        <f>IF(ISBLANK(選手登録!O104),"",選手登録!O104)</f>
        <v/>
      </c>
      <c r="BA104" s="193" t="str">
        <f>IF(ISBLANK(選手登録!F104),"",選手登録!F104)</f>
        <v/>
      </c>
      <c r="BB104" s="193" t="str">
        <f>IF(ISBLANK(選手登録!G104),"",選手登録!G104)</f>
        <v/>
      </c>
      <c r="BC104" s="193" t="str">
        <f>IF(ISBLANK(選手登録!H104),"",選手登録!H104)</f>
        <v/>
      </c>
      <c r="BD104" s="193" t="str">
        <f>IF(ISBLANK(選手登録!K104),"",DBCS(選手登録!K104))</f>
        <v/>
      </c>
      <c r="BE104" s="193" t="str">
        <f>IF(ISBLANK(選手登録!L104),"",DBCS(選手登録!L104))</f>
        <v/>
      </c>
      <c r="BF104" s="193" t="str">
        <f>IF(ISBLANK(選手登録!P104),"",選手登録!P104)</f>
        <v>女</v>
      </c>
      <c r="BG104" s="193" t="str">
        <f>IF(ISBLANK(選手登録!I104),"",選手登録!I104)</f>
        <v/>
      </c>
      <c r="BH104" s="193"/>
      <c r="BI104" s="194"/>
      <c r="BJ104" s="194"/>
      <c r="BK104" s="193"/>
    </row>
    <row r="105" spans="1:63" x14ac:dyDescent="0.15">
      <c r="A105" s="147"/>
      <c r="B105" s="195" t="str">
        <f>IF(ISBLANK(G105),"",COUNTA(G$17:G105)-2)</f>
        <v/>
      </c>
      <c r="C105" s="279"/>
      <c r="D105" s="288">
        <v>2</v>
      </c>
      <c r="E105" s="210">
        <v>2</v>
      </c>
      <c r="F105" s="198" t="str">
        <f t="shared" si="16"/>
        <v/>
      </c>
      <c r="G105" s="199"/>
      <c r="H105" s="200"/>
      <c r="I105" s="201"/>
      <c r="J105" s="202" t="str">
        <f t="shared" ref="J105:J168" si="20">F$8</f>
        <v/>
      </c>
      <c r="K105" s="203"/>
      <c r="L105" s="244"/>
      <c r="M105" s="211"/>
      <c r="N105" s="212"/>
      <c r="O105" s="213"/>
      <c r="P105" s="288" t="s">
        <v>905</v>
      </c>
      <c r="Q105" s="289"/>
      <c r="R105" s="71"/>
      <c r="S105" s="72">
        <f t="shared" si="10"/>
        <v>3070</v>
      </c>
      <c r="T105" s="73" t="str">
        <f t="shared" si="11"/>
        <v>新庄中</v>
      </c>
      <c r="U105" s="54"/>
      <c r="V105" s="209">
        <f t="shared" si="17"/>
        <v>0</v>
      </c>
      <c r="W105" s="209" t="b">
        <f t="shared" si="18"/>
        <v>0</v>
      </c>
      <c r="X105" s="209" t="str">
        <f t="shared" si="19"/>
        <v xml:space="preserve"> </v>
      </c>
      <c r="Z105" s="74">
        <v>3070</v>
      </c>
      <c r="AA105" s="74" t="s">
        <v>913</v>
      </c>
      <c r="AB105" s="74" t="s">
        <v>914</v>
      </c>
      <c r="AC105" s="74" t="s">
        <v>868</v>
      </c>
      <c r="AD105" s="74" t="s">
        <v>868</v>
      </c>
      <c r="AE105" s="75" t="s">
        <v>915</v>
      </c>
      <c r="AF105" s="75" t="s">
        <v>916</v>
      </c>
      <c r="AG105" s="75" t="s">
        <v>917</v>
      </c>
      <c r="AH105" s="75" t="s">
        <v>918</v>
      </c>
      <c r="AJ105" s="76"/>
      <c r="AK105" s="74" t="s">
        <v>919</v>
      </c>
      <c r="AM105" s="258"/>
      <c r="AN105" s="101"/>
      <c r="AO105" s="101"/>
      <c r="AV105" s="192" t="str">
        <f>IF(BB105="","",SUM(AW$17:AW105))</f>
        <v/>
      </c>
      <c r="AW105" s="192" t="str">
        <f t="shared" si="15"/>
        <v/>
      </c>
      <c r="AX105" s="193" t="str">
        <f>IF(ISBLANK(選手登録!M105),"",選手登録!M105)</f>
        <v/>
      </c>
      <c r="AY105" s="193" t="str">
        <f>IF(ISBLANK(選手登録!N105),"",選手登録!N105)</f>
        <v/>
      </c>
      <c r="AZ105" s="193" t="str">
        <f>IF(ISBLANK(選手登録!O105),"",選手登録!O105)</f>
        <v/>
      </c>
      <c r="BA105" s="193" t="str">
        <f>IF(ISBLANK(選手登録!F105),"",選手登録!F105)</f>
        <v/>
      </c>
      <c r="BB105" s="193" t="str">
        <f>IF(ISBLANK(選手登録!G105),"",選手登録!G105)</f>
        <v/>
      </c>
      <c r="BC105" s="193" t="str">
        <f>IF(ISBLANK(選手登録!H105),"",選手登録!H105)</f>
        <v/>
      </c>
      <c r="BD105" s="193" t="str">
        <f>IF(ISBLANK(選手登録!K105),"",DBCS(選手登録!K105))</f>
        <v/>
      </c>
      <c r="BE105" s="193" t="str">
        <f>IF(ISBLANK(選手登録!L105),"",DBCS(選手登録!L105))</f>
        <v/>
      </c>
      <c r="BF105" s="193" t="str">
        <f>IF(ISBLANK(選手登録!P105),"",選手登録!P105)</f>
        <v>女</v>
      </c>
      <c r="BG105" s="193" t="str">
        <f>IF(ISBLANK(選手登録!I105),"",選手登録!I105)</f>
        <v/>
      </c>
      <c r="BH105" s="193"/>
      <c r="BI105" s="194"/>
      <c r="BJ105" s="194"/>
      <c r="BK105" s="193"/>
    </row>
    <row r="106" spans="1:63" x14ac:dyDescent="0.15">
      <c r="A106" s="147"/>
      <c r="B106" s="195" t="str">
        <f>IF(ISBLANK(G106),"",COUNTA(G$17:G106)-2)</f>
        <v/>
      </c>
      <c r="C106" s="279"/>
      <c r="D106" s="288">
        <v>3</v>
      </c>
      <c r="E106" s="210">
        <v>3</v>
      </c>
      <c r="F106" s="198" t="str">
        <f t="shared" si="16"/>
        <v/>
      </c>
      <c r="G106" s="199"/>
      <c r="H106" s="200"/>
      <c r="I106" s="201"/>
      <c r="J106" s="202" t="str">
        <f t="shared" si="20"/>
        <v/>
      </c>
      <c r="K106" s="203"/>
      <c r="L106" s="244"/>
      <c r="M106" s="211"/>
      <c r="N106" s="212"/>
      <c r="O106" s="213"/>
      <c r="P106" s="288" t="s">
        <v>905</v>
      </c>
      <c r="Q106" s="289"/>
      <c r="R106" s="71"/>
      <c r="S106" s="72">
        <f t="shared" si="10"/>
        <v>3100</v>
      </c>
      <c r="T106" s="73" t="str">
        <f t="shared" si="11"/>
        <v>吉田中</v>
      </c>
      <c r="U106" s="54"/>
      <c r="V106" s="209">
        <f t="shared" si="17"/>
        <v>0</v>
      </c>
      <c r="W106" s="209" t="b">
        <f t="shared" si="18"/>
        <v>0</v>
      </c>
      <c r="X106" s="209" t="str">
        <f t="shared" si="19"/>
        <v xml:space="preserve"> </v>
      </c>
      <c r="Z106" s="74">
        <v>3100</v>
      </c>
      <c r="AA106" s="74" t="s">
        <v>920</v>
      </c>
      <c r="AB106" s="74" t="s">
        <v>921</v>
      </c>
      <c r="AC106" s="74" t="s">
        <v>922</v>
      </c>
      <c r="AD106" s="74" t="s">
        <v>922</v>
      </c>
      <c r="AE106" s="75" t="s">
        <v>923</v>
      </c>
      <c r="AF106" s="75" t="s">
        <v>924</v>
      </c>
      <c r="AG106" s="75" t="s">
        <v>925</v>
      </c>
      <c r="AH106" s="75" t="s">
        <v>926</v>
      </c>
      <c r="AJ106" s="76"/>
      <c r="AK106" s="74" t="s">
        <v>927</v>
      </c>
      <c r="AM106" s="258"/>
      <c r="AN106" s="101"/>
      <c r="AO106" s="101"/>
      <c r="AV106" s="192" t="str">
        <f>IF(BB106="","",SUM(AW$17:AW106))</f>
        <v/>
      </c>
      <c r="AW106" s="192" t="str">
        <f t="shared" si="15"/>
        <v/>
      </c>
      <c r="AX106" s="193" t="str">
        <f>IF(ISBLANK(選手登録!M106),"",選手登録!M106)</f>
        <v/>
      </c>
      <c r="AY106" s="193" t="str">
        <f>IF(ISBLANK(選手登録!N106),"",選手登録!N106)</f>
        <v/>
      </c>
      <c r="AZ106" s="193" t="str">
        <f>IF(ISBLANK(選手登録!O106),"",選手登録!O106)</f>
        <v/>
      </c>
      <c r="BA106" s="193" t="str">
        <f>IF(ISBLANK(選手登録!F106),"",選手登録!F106)</f>
        <v/>
      </c>
      <c r="BB106" s="193" t="str">
        <f>IF(ISBLANK(選手登録!G106),"",選手登録!G106)</f>
        <v/>
      </c>
      <c r="BC106" s="193" t="str">
        <f>IF(ISBLANK(選手登録!H106),"",選手登録!H106)</f>
        <v/>
      </c>
      <c r="BD106" s="193" t="str">
        <f>IF(ISBLANK(選手登録!K106),"",DBCS(選手登録!K106))</f>
        <v/>
      </c>
      <c r="BE106" s="193" t="str">
        <f>IF(ISBLANK(選手登録!L106),"",DBCS(選手登録!L106))</f>
        <v/>
      </c>
      <c r="BF106" s="193" t="str">
        <f>IF(ISBLANK(選手登録!P106),"",選手登録!P106)</f>
        <v>女</v>
      </c>
      <c r="BG106" s="193" t="str">
        <f>IF(ISBLANK(選手登録!I106),"",選手登録!I106)</f>
        <v/>
      </c>
      <c r="BH106" s="193"/>
      <c r="BI106" s="194"/>
      <c r="BJ106" s="194"/>
      <c r="BK106" s="193"/>
    </row>
    <row r="107" spans="1:63" x14ac:dyDescent="0.15">
      <c r="A107" s="147"/>
      <c r="B107" s="195" t="str">
        <f>IF(ISBLANK(G107),"",COUNTA(G$17:G107)-2)</f>
        <v/>
      </c>
      <c r="C107" s="279"/>
      <c r="D107" s="288">
        <v>4</v>
      </c>
      <c r="E107" s="210">
        <v>4</v>
      </c>
      <c r="F107" s="198" t="str">
        <f t="shared" si="16"/>
        <v/>
      </c>
      <c r="G107" s="199"/>
      <c r="H107" s="200"/>
      <c r="I107" s="201"/>
      <c r="J107" s="202" t="str">
        <f t="shared" si="20"/>
        <v/>
      </c>
      <c r="K107" s="203"/>
      <c r="L107" s="244"/>
      <c r="M107" s="211"/>
      <c r="N107" s="212"/>
      <c r="O107" s="213"/>
      <c r="P107" s="288" t="s">
        <v>905</v>
      </c>
      <c r="Q107" s="289"/>
      <c r="R107" s="71"/>
      <c r="S107" s="72">
        <f t="shared" si="10"/>
        <v>3130</v>
      </c>
      <c r="T107" s="73" t="str">
        <f t="shared" si="11"/>
        <v>八千代中</v>
      </c>
      <c r="U107" s="54"/>
      <c r="V107" s="209">
        <f t="shared" si="17"/>
        <v>0</v>
      </c>
      <c r="W107" s="209" t="b">
        <f t="shared" si="18"/>
        <v>0</v>
      </c>
      <c r="X107" s="209" t="str">
        <f t="shared" si="19"/>
        <v xml:space="preserve"> </v>
      </c>
      <c r="Z107" s="74">
        <v>3130</v>
      </c>
      <c r="AA107" s="74" t="s">
        <v>928</v>
      </c>
      <c r="AB107" s="74" t="s">
        <v>929</v>
      </c>
      <c r="AC107" s="74" t="s">
        <v>922</v>
      </c>
      <c r="AD107" s="74" t="s">
        <v>922</v>
      </c>
      <c r="AE107" s="75" t="s">
        <v>930</v>
      </c>
      <c r="AF107" s="75" t="s">
        <v>931</v>
      </c>
      <c r="AG107" s="75" t="s">
        <v>932</v>
      </c>
      <c r="AH107" s="75" t="s">
        <v>933</v>
      </c>
      <c r="AJ107" s="76"/>
      <c r="AK107" s="74" t="s">
        <v>934</v>
      </c>
      <c r="AM107" s="258"/>
      <c r="AN107" s="101"/>
      <c r="AO107" s="101"/>
      <c r="AV107" s="192" t="str">
        <f>IF(BB107="","",SUM(AW$17:AW107))</f>
        <v/>
      </c>
      <c r="AW107" s="192" t="str">
        <f t="shared" si="15"/>
        <v/>
      </c>
      <c r="AX107" s="193" t="str">
        <f>IF(ISBLANK(選手登録!M107),"",選手登録!M107)</f>
        <v/>
      </c>
      <c r="AY107" s="193" t="str">
        <f>IF(ISBLANK(選手登録!N107),"",選手登録!N107)</f>
        <v/>
      </c>
      <c r="AZ107" s="193" t="str">
        <f>IF(ISBLANK(選手登録!O107),"",選手登録!O107)</f>
        <v/>
      </c>
      <c r="BA107" s="193" t="str">
        <f>IF(ISBLANK(選手登録!F107),"",選手登録!F107)</f>
        <v/>
      </c>
      <c r="BB107" s="193" t="str">
        <f>IF(ISBLANK(選手登録!G107),"",選手登録!G107)</f>
        <v/>
      </c>
      <c r="BC107" s="193" t="str">
        <f>IF(ISBLANK(選手登録!H107),"",選手登録!H107)</f>
        <v/>
      </c>
      <c r="BD107" s="193" t="str">
        <f>IF(ISBLANK(選手登録!K107),"",DBCS(選手登録!K107))</f>
        <v/>
      </c>
      <c r="BE107" s="193" t="str">
        <f>IF(ISBLANK(選手登録!L107),"",DBCS(選手登録!L107))</f>
        <v/>
      </c>
      <c r="BF107" s="193" t="str">
        <f>IF(ISBLANK(選手登録!P107),"",選手登録!P107)</f>
        <v>女</v>
      </c>
      <c r="BG107" s="193" t="str">
        <f>IF(ISBLANK(選手登録!I107),"",選手登録!I107)</f>
        <v/>
      </c>
      <c r="BH107" s="193"/>
      <c r="BI107" s="194"/>
      <c r="BJ107" s="194"/>
      <c r="BK107" s="193"/>
    </row>
    <row r="108" spans="1:63" ht="14.25" thickBot="1" x14ac:dyDescent="0.2">
      <c r="A108" s="147"/>
      <c r="B108" s="195" t="str">
        <f>IF(ISBLANK(G108),"",COUNTA(G$17:G108)-2)</f>
        <v/>
      </c>
      <c r="C108" s="279"/>
      <c r="D108" s="288">
        <v>5</v>
      </c>
      <c r="E108" s="245">
        <v>5</v>
      </c>
      <c r="F108" s="109" t="str">
        <f t="shared" si="16"/>
        <v/>
      </c>
      <c r="G108" s="216"/>
      <c r="H108" s="217"/>
      <c r="I108" s="218"/>
      <c r="J108" s="219" t="str">
        <f t="shared" si="20"/>
        <v/>
      </c>
      <c r="K108" s="220"/>
      <c r="L108" s="255"/>
      <c r="M108" s="222"/>
      <c r="N108" s="223"/>
      <c r="O108" s="224"/>
      <c r="P108" s="288" t="s">
        <v>905</v>
      </c>
      <c r="Q108" s="289"/>
      <c r="R108" s="71"/>
      <c r="S108" s="72">
        <f t="shared" si="10"/>
        <v>3160</v>
      </c>
      <c r="T108" s="73" t="str">
        <f t="shared" si="11"/>
        <v>美土里中</v>
      </c>
      <c r="U108" s="54"/>
      <c r="V108" s="209">
        <f t="shared" si="17"/>
        <v>0</v>
      </c>
      <c r="W108" s="209" t="b">
        <f t="shared" si="18"/>
        <v>0</v>
      </c>
      <c r="X108" s="209" t="str">
        <f t="shared" si="19"/>
        <v xml:space="preserve"> </v>
      </c>
      <c r="Z108" s="74">
        <v>3160</v>
      </c>
      <c r="AA108" s="74" t="s">
        <v>935</v>
      </c>
      <c r="AB108" s="74" t="s">
        <v>936</v>
      </c>
      <c r="AC108" s="74" t="s">
        <v>922</v>
      </c>
      <c r="AD108" s="74" t="s">
        <v>922</v>
      </c>
      <c r="AE108" s="75" t="s">
        <v>937</v>
      </c>
      <c r="AF108" s="75" t="s">
        <v>938</v>
      </c>
      <c r="AG108" s="75" t="s">
        <v>939</v>
      </c>
      <c r="AH108" s="75" t="s">
        <v>940</v>
      </c>
      <c r="AJ108" s="76"/>
      <c r="AK108" s="74" t="s">
        <v>941</v>
      </c>
      <c r="AM108" s="258"/>
      <c r="AN108" s="101"/>
      <c r="AO108" s="101"/>
      <c r="AV108" s="192" t="str">
        <f>IF(BB108="","",SUM(AW$17:AW108))</f>
        <v/>
      </c>
      <c r="AW108" s="192" t="str">
        <f t="shared" si="15"/>
        <v/>
      </c>
      <c r="AX108" s="193" t="str">
        <f>IF(ISBLANK(選手登録!M108),"",選手登録!M108)</f>
        <v/>
      </c>
      <c r="AY108" s="193" t="str">
        <f>IF(ISBLANK(選手登録!N108),"",選手登録!N108)</f>
        <v/>
      </c>
      <c r="AZ108" s="193" t="str">
        <f>IF(ISBLANK(選手登録!O108),"",選手登録!O108)</f>
        <v/>
      </c>
      <c r="BA108" s="193" t="str">
        <f>IF(ISBLANK(選手登録!F108),"",選手登録!F108)</f>
        <v/>
      </c>
      <c r="BB108" s="193" t="str">
        <f>IF(ISBLANK(選手登録!G108),"",選手登録!G108)</f>
        <v/>
      </c>
      <c r="BC108" s="193" t="str">
        <f>IF(ISBLANK(選手登録!H108),"",選手登録!H108)</f>
        <v/>
      </c>
      <c r="BD108" s="193" t="str">
        <f>IF(ISBLANK(選手登録!K108),"",DBCS(選手登録!K108))</f>
        <v/>
      </c>
      <c r="BE108" s="193" t="str">
        <f>IF(ISBLANK(選手登録!L108),"",DBCS(選手登録!L108))</f>
        <v/>
      </c>
      <c r="BF108" s="193" t="str">
        <f>IF(ISBLANK(選手登録!P108),"",選手登録!P108)</f>
        <v>女</v>
      </c>
      <c r="BG108" s="193" t="str">
        <f>IF(ISBLANK(選手登録!I108),"",選手登録!I108)</f>
        <v/>
      </c>
      <c r="BH108" s="193"/>
      <c r="BI108" s="194"/>
      <c r="BJ108" s="194"/>
      <c r="BK108" s="193"/>
    </row>
    <row r="109" spans="1:63" x14ac:dyDescent="0.15">
      <c r="A109" s="147"/>
      <c r="B109" s="195" t="str">
        <f>IF(ISBLANK(G109),"",COUNTA(G$17:G109)-2)</f>
        <v/>
      </c>
      <c r="C109" s="279"/>
      <c r="D109" s="288">
        <v>6</v>
      </c>
      <c r="E109" s="197">
        <v>6</v>
      </c>
      <c r="F109" s="252" t="str">
        <f t="shared" si="16"/>
        <v/>
      </c>
      <c r="G109" s="226"/>
      <c r="H109" s="227"/>
      <c r="I109" s="228"/>
      <c r="J109" s="229" t="str">
        <f t="shared" si="20"/>
        <v/>
      </c>
      <c r="K109" s="230"/>
      <c r="L109" s="256"/>
      <c r="M109" s="232"/>
      <c r="N109" s="233"/>
      <c r="O109" s="234"/>
      <c r="P109" s="288" t="s">
        <v>905</v>
      </c>
      <c r="Q109" s="289"/>
      <c r="R109" s="71"/>
      <c r="S109" s="72">
        <f t="shared" si="10"/>
        <v>3190</v>
      </c>
      <c r="T109" s="73" t="str">
        <f t="shared" si="11"/>
        <v>高宮中</v>
      </c>
      <c r="U109" s="54"/>
      <c r="V109" s="209">
        <f t="shared" si="17"/>
        <v>0</v>
      </c>
      <c r="W109" s="209" t="b">
        <f t="shared" si="18"/>
        <v>0</v>
      </c>
      <c r="X109" s="209" t="str">
        <f t="shared" si="19"/>
        <v xml:space="preserve"> </v>
      </c>
      <c r="Z109" s="74">
        <v>3190</v>
      </c>
      <c r="AA109" s="74" t="s">
        <v>942</v>
      </c>
      <c r="AB109" s="74" t="s">
        <v>943</v>
      </c>
      <c r="AC109" s="74" t="s">
        <v>922</v>
      </c>
      <c r="AD109" s="74" t="s">
        <v>922</v>
      </c>
      <c r="AE109" s="75" t="s">
        <v>944</v>
      </c>
      <c r="AF109" s="75" t="s">
        <v>945</v>
      </c>
      <c r="AG109" s="75" t="s">
        <v>946</v>
      </c>
      <c r="AH109" s="75" t="s">
        <v>946</v>
      </c>
      <c r="AJ109" s="76"/>
      <c r="AK109" s="74" t="s">
        <v>947</v>
      </c>
      <c r="AM109" s="258"/>
      <c r="AN109" s="101"/>
      <c r="AO109" s="101"/>
      <c r="AV109" s="192" t="str">
        <f>IF(BB109="","",SUM(AW$17:AW109))</f>
        <v/>
      </c>
      <c r="AW109" s="192" t="str">
        <f t="shared" si="15"/>
        <v/>
      </c>
      <c r="AX109" s="193" t="str">
        <f>IF(ISBLANK(選手登録!M109),"",選手登録!M109)</f>
        <v/>
      </c>
      <c r="AY109" s="193" t="str">
        <f>IF(ISBLANK(選手登録!N109),"",選手登録!N109)</f>
        <v/>
      </c>
      <c r="AZ109" s="193" t="str">
        <f>IF(ISBLANK(選手登録!O109),"",選手登録!O109)</f>
        <v/>
      </c>
      <c r="BA109" s="193" t="str">
        <f>IF(ISBLANK(選手登録!F109),"",選手登録!F109)</f>
        <v/>
      </c>
      <c r="BB109" s="193" t="str">
        <f>IF(ISBLANK(選手登録!G109),"",選手登録!G109)</f>
        <v/>
      </c>
      <c r="BC109" s="193" t="str">
        <f>IF(ISBLANK(選手登録!H109),"",選手登録!H109)</f>
        <v/>
      </c>
      <c r="BD109" s="193" t="str">
        <f>IF(ISBLANK(選手登録!K109),"",DBCS(選手登録!K109))</f>
        <v/>
      </c>
      <c r="BE109" s="193" t="str">
        <f>IF(ISBLANK(選手登録!L109),"",DBCS(選手登録!L109))</f>
        <v/>
      </c>
      <c r="BF109" s="193" t="str">
        <f>IF(ISBLANK(選手登録!P109),"",選手登録!P109)</f>
        <v>女</v>
      </c>
      <c r="BG109" s="193" t="str">
        <f>IF(ISBLANK(選手登録!I109),"",選手登録!I109)</f>
        <v/>
      </c>
      <c r="BH109" s="193"/>
      <c r="BI109" s="194"/>
      <c r="BJ109" s="194"/>
      <c r="BK109" s="193"/>
    </row>
    <row r="110" spans="1:63" x14ac:dyDescent="0.15">
      <c r="A110" s="147"/>
      <c r="B110" s="195" t="str">
        <f>IF(ISBLANK(G110),"",COUNTA(G$17:G110)-2)</f>
        <v/>
      </c>
      <c r="C110" s="279"/>
      <c r="D110" s="288">
        <v>7</v>
      </c>
      <c r="E110" s="210">
        <v>7</v>
      </c>
      <c r="F110" s="253" t="str">
        <f t="shared" si="16"/>
        <v/>
      </c>
      <c r="G110" s="199"/>
      <c r="H110" s="200"/>
      <c r="I110" s="201"/>
      <c r="J110" s="202" t="str">
        <f t="shared" si="20"/>
        <v/>
      </c>
      <c r="K110" s="203"/>
      <c r="L110" s="244"/>
      <c r="M110" s="211"/>
      <c r="N110" s="212"/>
      <c r="O110" s="213"/>
      <c r="P110" s="288" t="s">
        <v>905</v>
      </c>
      <c r="Q110" s="289"/>
      <c r="R110" s="71"/>
      <c r="S110" s="72">
        <f t="shared" si="10"/>
        <v>3220</v>
      </c>
      <c r="T110" s="73" t="str">
        <f t="shared" si="11"/>
        <v>甲田中</v>
      </c>
      <c r="U110" s="54"/>
      <c r="V110" s="209">
        <f t="shared" si="17"/>
        <v>0</v>
      </c>
      <c r="W110" s="209" t="b">
        <f t="shared" si="18"/>
        <v>0</v>
      </c>
      <c r="X110" s="209" t="str">
        <f t="shared" si="19"/>
        <v xml:space="preserve"> </v>
      </c>
      <c r="Z110" s="74">
        <v>3220</v>
      </c>
      <c r="AA110" s="74" t="s">
        <v>948</v>
      </c>
      <c r="AB110" s="74" t="s">
        <v>949</v>
      </c>
      <c r="AC110" s="74" t="s">
        <v>922</v>
      </c>
      <c r="AD110" s="74" t="s">
        <v>922</v>
      </c>
      <c r="AE110" s="75" t="s">
        <v>950</v>
      </c>
      <c r="AF110" s="75" t="s">
        <v>951</v>
      </c>
      <c r="AG110" s="75" t="s">
        <v>952</v>
      </c>
      <c r="AH110" s="75" t="s">
        <v>953</v>
      </c>
      <c r="AJ110" s="76"/>
      <c r="AK110" s="74" t="s">
        <v>954</v>
      </c>
      <c r="AM110" s="258"/>
      <c r="AN110" s="101"/>
      <c r="AO110" s="101"/>
      <c r="AV110" s="192" t="str">
        <f>IF(BB110="","",SUM(AW$17:AW110))</f>
        <v/>
      </c>
      <c r="AW110" s="192" t="str">
        <f t="shared" si="15"/>
        <v/>
      </c>
      <c r="AX110" s="193" t="str">
        <f>IF(ISBLANK(選手登録!M110),"",選手登録!M110)</f>
        <v/>
      </c>
      <c r="AY110" s="193" t="str">
        <f>IF(ISBLANK(選手登録!N110),"",選手登録!N110)</f>
        <v/>
      </c>
      <c r="AZ110" s="193" t="str">
        <f>IF(ISBLANK(選手登録!O110),"",選手登録!O110)</f>
        <v/>
      </c>
      <c r="BA110" s="193" t="str">
        <f>IF(ISBLANK(選手登録!F110),"",選手登録!F110)</f>
        <v/>
      </c>
      <c r="BB110" s="193" t="str">
        <f>IF(ISBLANK(選手登録!G110),"",選手登録!G110)</f>
        <v/>
      </c>
      <c r="BC110" s="193" t="str">
        <f>IF(ISBLANK(選手登録!H110),"",選手登録!H110)</f>
        <v/>
      </c>
      <c r="BD110" s="193" t="str">
        <f>IF(ISBLANK(選手登録!K110),"",DBCS(選手登録!K110))</f>
        <v/>
      </c>
      <c r="BE110" s="193" t="str">
        <f>IF(ISBLANK(選手登録!L110),"",DBCS(選手登録!L110))</f>
        <v/>
      </c>
      <c r="BF110" s="193" t="str">
        <f>IF(ISBLANK(選手登録!P110),"",選手登録!P110)</f>
        <v>女</v>
      </c>
      <c r="BG110" s="193" t="str">
        <f>IF(ISBLANK(選手登録!I110),"",選手登録!I110)</f>
        <v/>
      </c>
      <c r="BH110" s="193"/>
      <c r="BI110" s="194"/>
      <c r="BJ110" s="194"/>
      <c r="BK110" s="193"/>
    </row>
    <row r="111" spans="1:63" x14ac:dyDescent="0.15">
      <c r="A111" s="147"/>
      <c r="B111" s="195" t="str">
        <f>IF(ISBLANK(G111),"",COUNTA(G$17:G111)-2)</f>
        <v/>
      </c>
      <c r="C111" s="279"/>
      <c r="D111" s="288">
        <v>8</v>
      </c>
      <c r="E111" s="210">
        <v>8</v>
      </c>
      <c r="F111" s="253" t="str">
        <f t="shared" si="16"/>
        <v/>
      </c>
      <c r="G111" s="199"/>
      <c r="H111" s="200"/>
      <c r="I111" s="201"/>
      <c r="J111" s="202" t="str">
        <f t="shared" si="20"/>
        <v/>
      </c>
      <c r="K111" s="203"/>
      <c r="L111" s="244"/>
      <c r="M111" s="211"/>
      <c r="N111" s="212"/>
      <c r="O111" s="213"/>
      <c r="P111" s="288" t="s">
        <v>905</v>
      </c>
      <c r="Q111" s="289"/>
      <c r="R111" s="71"/>
      <c r="S111" s="72">
        <f t="shared" si="10"/>
        <v>3250</v>
      </c>
      <c r="T111" s="73" t="str">
        <f t="shared" si="11"/>
        <v>向原中</v>
      </c>
      <c r="U111" s="54"/>
      <c r="V111" s="209">
        <f t="shared" si="17"/>
        <v>0</v>
      </c>
      <c r="W111" s="209" t="b">
        <f t="shared" si="18"/>
        <v>0</v>
      </c>
      <c r="X111" s="209" t="str">
        <f t="shared" si="19"/>
        <v xml:space="preserve"> </v>
      </c>
      <c r="Z111" s="74">
        <v>3250</v>
      </c>
      <c r="AA111" s="74" t="s">
        <v>955</v>
      </c>
      <c r="AB111" s="74" t="s">
        <v>956</v>
      </c>
      <c r="AC111" s="74" t="s">
        <v>922</v>
      </c>
      <c r="AD111" s="74" t="s">
        <v>922</v>
      </c>
      <c r="AE111" s="75" t="s">
        <v>957</v>
      </c>
      <c r="AF111" s="75" t="s">
        <v>958</v>
      </c>
      <c r="AG111" s="75" t="s">
        <v>959</v>
      </c>
      <c r="AH111" s="75" t="s">
        <v>960</v>
      </c>
      <c r="AJ111" s="76"/>
      <c r="AK111" s="74" t="s">
        <v>961</v>
      </c>
      <c r="AM111" s="258"/>
      <c r="AN111" s="101"/>
      <c r="AO111" s="101"/>
      <c r="AV111" s="192" t="str">
        <f>IF(BB111="","",SUM(AW$17:AW111))</f>
        <v/>
      </c>
      <c r="AW111" s="192" t="str">
        <f t="shared" si="15"/>
        <v/>
      </c>
      <c r="AX111" s="193" t="str">
        <f>IF(ISBLANK(選手登録!M111),"",選手登録!M111)</f>
        <v/>
      </c>
      <c r="AY111" s="193" t="str">
        <f>IF(ISBLANK(選手登録!N111),"",選手登録!N111)</f>
        <v/>
      </c>
      <c r="AZ111" s="193" t="str">
        <f>IF(ISBLANK(選手登録!O111),"",選手登録!O111)</f>
        <v/>
      </c>
      <c r="BA111" s="193" t="str">
        <f>IF(ISBLANK(選手登録!F111),"",選手登録!F111)</f>
        <v/>
      </c>
      <c r="BB111" s="193" t="str">
        <f>IF(ISBLANK(選手登録!G111),"",選手登録!G111)</f>
        <v/>
      </c>
      <c r="BC111" s="193" t="str">
        <f>IF(ISBLANK(選手登録!H111),"",選手登録!H111)</f>
        <v/>
      </c>
      <c r="BD111" s="193" t="str">
        <f>IF(ISBLANK(選手登録!K111),"",DBCS(選手登録!K111))</f>
        <v/>
      </c>
      <c r="BE111" s="193" t="str">
        <f>IF(ISBLANK(選手登録!L111),"",DBCS(選手登録!L111))</f>
        <v/>
      </c>
      <c r="BF111" s="193" t="str">
        <f>IF(ISBLANK(選手登録!P111),"",選手登録!P111)</f>
        <v>女</v>
      </c>
      <c r="BG111" s="193" t="str">
        <f>IF(ISBLANK(選手登録!I111),"",選手登録!I111)</f>
        <v/>
      </c>
      <c r="BH111" s="193"/>
      <c r="BI111" s="194"/>
      <c r="BJ111" s="194"/>
      <c r="BK111" s="193"/>
    </row>
    <row r="112" spans="1:63" x14ac:dyDescent="0.15">
      <c r="A112" s="147"/>
      <c r="B112" s="195" t="str">
        <f>IF(ISBLANK(G112),"",COUNTA(G$17:G112)-2)</f>
        <v/>
      </c>
      <c r="C112" s="279"/>
      <c r="D112" s="288">
        <v>9</v>
      </c>
      <c r="E112" s="210">
        <v>9</v>
      </c>
      <c r="F112" s="253" t="str">
        <f t="shared" si="16"/>
        <v/>
      </c>
      <c r="G112" s="199"/>
      <c r="H112" s="200"/>
      <c r="I112" s="201"/>
      <c r="J112" s="202" t="str">
        <f t="shared" si="20"/>
        <v/>
      </c>
      <c r="K112" s="203"/>
      <c r="L112" s="244"/>
      <c r="M112" s="211"/>
      <c r="N112" s="212"/>
      <c r="O112" s="213"/>
      <c r="P112" s="288" t="s">
        <v>905</v>
      </c>
      <c r="Q112" s="289"/>
      <c r="R112" s="71"/>
      <c r="S112" s="72">
        <f t="shared" si="10"/>
        <v>3280</v>
      </c>
      <c r="T112" s="73" t="str">
        <f t="shared" si="11"/>
        <v>仁方中</v>
      </c>
      <c r="U112" s="54"/>
      <c r="V112" s="209">
        <f t="shared" si="17"/>
        <v>0</v>
      </c>
      <c r="W112" s="209" t="b">
        <f t="shared" si="18"/>
        <v>0</v>
      </c>
      <c r="X112" s="209" t="str">
        <f t="shared" si="19"/>
        <v xml:space="preserve"> </v>
      </c>
      <c r="Z112" s="74">
        <v>3280</v>
      </c>
      <c r="AA112" s="74" t="s">
        <v>962</v>
      </c>
      <c r="AB112" s="74" t="s">
        <v>963</v>
      </c>
      <c r="AC112" s="74" t="s">
        <v>964</v>
      </c>
      <c r="AD112" s="74" t="s">
        <v>964</v>
      </c>
      <c r="AE112" s="75" t="s">
        <v>965</v>
      </c>
      <c r="AF112" s="75" t="s">
        <v>966</v>
      </c>
      <c r="AG112" s="75" t="s">
        <v>967</v>
      </c>
      <c r="AH112" s="75" t="s">
        <v>968</v>
      </c>
      <c r="AJ112" s="76"/>
      <c r="AK112" s="74" t="s">
        <v>969</v>
      </c>
      <c r="AM112" s="258"/>
      <c r="AN112" s="101"/>
      <c r="AO112" s="101"/>
      <c r="AV112" s="192" t="str">
        <f>IF(BB112="","",SUM(AW$17:AW112))</f>
        <v/>
      </c>
      <c r="AW112" s="192" t="str">
        <f t="shared" si="15"/>
        <v/>
      </c>
      <c r="AX112" s="193" t="str">
        <f>IF(ISBLANK(選手登録!M112),"",選手登録!M112)</f>
        <v/>
      </c>
      <c r="AY112" s="193" t="str">
        <f>IF(ISBLANK(選手登録!N112),"",選手登録!N112)</f>
        <v/>
      </c>
      <c r="AZ112" s="193" t="str">
        <f>IF(ISBLANK(選手登録!O112),"",選手登録!O112)</f>
        <v/>
      </c>
      <c r="BA112" s="193" t="str">
        <f>IF(ISBLANK(選手登録!F112),"",選手登録!F112)</f>
        <v/>
      </c>
      <c r="BB112" s="193" t="str">
        <f>IF(ISBLANK(選手登録!G112),"",選手登録!G112)</f>
        <v/>
      </c>
      <c r="BC112" s="193" t="str">
        <f>IF(ISBLANK(選手登録!H112),"",選手登録!H112)</f>
        <v/>
      </c>
      <c r="BD112" s="193" t="str">
        <f>IF(ISBLANK(選手登録!K112),"",DBCS(選手登録!K112))</f>
        <v/>
      </c>
      <c r="BE112" s="193" t="str">
        <f>IF(ISBLANK(選手登録!L112),"",DBCS(選手登録!L112))</f>
        <v/>
      </c>
      <c r="BF112" s="193" t="str">
        <f>IF(ISBLANK(選手登録!P112),"",選手登録!P112)</f>
        <v>女</v>
      </c>
      <c r="BG112" s="193" t="str">
        <f>IF(ISBLANK(選手登録!I112),"",選手登録!I112)</f>
        <v/>
      </c>
      <c r="BH112" s="193"/>
      <c r="BI112" s="194"/>
      <c r="BJ112" s="194"/>
      <c r="BK112" s="193"/>
    </row>
    <row r="113" spans="1:63" ht="14.25" thickBot="1" x14ac:dyDescent="0.2">
      <c r="A113" s="147"/>
      <c r="B113" s="195" t="str">
        <f>IF(ISBLANK(G113),"",COUNTA(G$17:G113)-2)</f>
        <v/>
      </c>
      <c r="C113" s="279"/>
      <c r="D113" s="288">
        <v>10</v>
      </c>
      <c r="E113" s="214">
        <v>10</v>
      </c>
      <c r="F113" s="254" t="str">
        <f t="shared" si="16"/>
        <v/>
      </c>
      <c r="G113" s="235"/>
      <c r="H113" s="290"/>
      <c r="I113" s="237"/>
      <c r="J113" s="238" t="str">
        <f t="shared" si="20"/>
        <v/>
      </c>
      <c r="K113" s="239"/>
      <c r="L113" s="257"/>
      <c r="M113" s="241"/>
      <c r="N113" s="242"/>
      <c r="O113" s="243"/>
      <c r="P113" s="288" t="s">
        <v>905</v>
      </c>
      <c r="Q113" s="289"/>
      <c r="R113" s="71"/>
      <c r="S113" s="72">
        <f t="shared" si="10"/>
        <v>3310</v>
      </c>
      <c r="T113" s="73" t="str">
        <f t="shared" si="11"/>
        <v>広南中</v>
      </c>
      <c r="U113" s="54"/>
      <c r="V113" s="209">
        <f t="shared" si="17"/>
        <v>0</v>
      </c>
      <c r="W113" s="209" t="b">
        <f t="shared" si="18"/>
        <v>0</v>
      </c>
      <c r="X113" s="209" t="str">
        <f t="shared" si="19"/>
        <v xml:space="preserve"> </v>
      </c>
      <c r="Z113" s="74">
        <v>3310</v>
      </c>
      <c r="AA113" s="74" t="s">
        <v>970</v>
      </c>
      <c r="AB113" s="74" t="s">
        <v>971</v>
      </c>
      <c r="AC113" s="74" t="s">
        <v>964</v>
      </c>
      <c r="AD113" s="74" t="s">
        <v>964</v>
      </c>
      <c r="AE113" s="75" t="s">
        <v>972</v>
      </c>
      <c r="AF113" s="75" t="s">
        <v>973</v>
      </c>
      <c r="AG113" s="75" t="s">
        <v>974</v>
      </c>
      <c r="AH113" s="75" t="s">
        <v>975</v>
      </c>
      <c r="AJ113" s="76"/>
      <c r="AK113" s="74" t="s">
        <v>976</v>
      </c>
      <c r="AM113" s="258"/>
      <c r="AN113" s="101"/>
      <c r="AO113" s="101"/>
      <c r="AV113" s="192" t="str">
        <f>IF(BB113="","",SUM(AW$17:AW113))</f>
        <v/>
      </c>
      <c r="AW113" s="192" t="str">
        <f t="shared" si="15"/>
        <v/>
      </c>
      <c r="AX113" s="193" t="str">
        <f>IF(ISBLANK(選手登録!M113),"",選手登録!M113)</f>
        <v/>
      </c>
      <c r="AY113" s="193" t="str">
        <f>IF(ISBLANK(選手登録!N113),"",選手登録!N113)</f>
        <v/>
      </c>
      <c r="AZ113" s="193" t="str">
        <f>IF(ISBLANK(選手登録!O113),"",選手登録!O113)</f>
        <v/>
      </c>
      <c r="BA113" s="193" t="str">
        <f>IF(ISBLANK(選手登録!F113),"",選手登録!F113)</f>
        <v/>
      </c>
      <c r="BB113" s="193" t="str">
        <f>IF(ISBLANK(選手登録!G113),"",選手登録!G113)</f>
        <v/>
      </c>
      <c r="BC113" s="193" t="str">
        <f>IF(ISBLANK(選手登録!H113),"",選手登録!H113)</f>
        <v/>
      </c>
      <c r="BD113" s="193" t="str">
        <f>IF(ISBLANK(選手登録!K113),"",DBCS(選手登録!K113))</f>
        <v/>
      </c>
      <c r="BE113" s="193" t="str">
        <f>IF(ISBLANK(選手登録!L113),"",DBCS(選手登録!L113))</f>
        <v/>
      </c>
      <c r="BF113" s="193" t="str">
        <f>IF(ISBLANK(選手登録!P113),"",選手登録!P113)</f>
        <v>女</v>
      </c>
      <c r="BG113" s="193" t="str">
        <f>IF(ISBLANK(選手登録!I113),"",選手登録!I113)</f>
        <v/>
      </c>
      <c r="BH113" s="193"/>
      <c r="BI113" s="194"/>
      <c r="BJ113" s="194"/>
      <c r="BK113" s="193"/>
    </row>
    <row r="114" spans="1:63" x14ac:dyDescent="0.15">
      <c r="A114" s="147"/>
      <c r="B114" s="195" t="str">
        <f>IF(ISBLANK(G114),"",COUNTA(G$17:G114)-2)</f>
        <v/>
      </c>
      <c r="C114" s="279"/>
      <c r="D114" s="288">
        <v>11</v>
      </c>
      <c r="E114" s="225">
        <v>11</v>
      </c>
      <c r="F114" s="198" t="str">
        <f t="shared" si="16"/>
        <v/>
      </c>
      <c r="G114" s="199"/>
      <c r="H114" s="200"/>
      <c r="I114" s="201"/>
      <c r="J114" s="202" t="str">
        <f t="shared" si="20"/>
        <v/>
      </c>
      <c r="K114" s="203"/>
      <c r="L114" s="244"/>
      <c r="M114" s="232"/>
      <c r="N114" s="233"/>
      <c r="O114" s="234"/>
      <c r="P114" s="288" t="s">
        <v>905</v>
      </c>
      <c r="Q114" s="289"/>
      <c r="R114" s="71"/>
      <c r="S114" s="72">
        <f t="shared" si="10"/>
        <v>3340</v>
      </c>
      <c r="T114" s="73" t="str">
        <f t="shared" si="11"/>
        <v>白岳中</v>
      </c>
      <c r="U114" s="54"/>
      <c r="V114" s="209">
        <f t="shared" si="17"/>
        <v>0</v>
      </c>
      <c r="W114" s="209" t="b">
        <f t="shared" si="18"/>
        <v>0</v>
      </c>
      <c r="X114" s="209" t="str">
        <f t="shared" si="19"/>
        <v xml:space="preserve"> </v>
      </c>
      <c r="Z114" s="74">
        <v>3340</v>
      </c>
      <c r="AA114" s="74" t="s">
        <v>977</v>
      </c>
      <c r="AB114" s="74" t="s">
        <v>978</v>
      </c>
      <c r="AC114" s="74" t="s">
        <v>964</v>
      </c>
      <c r="AD114" s="74" t="s">
        <v>964</v>
      </c>
      <c r="AE114" s="75" t="s">
        <v>979</v>
      </c>
      <c r="AF114" s="75" t="s">
        <v>980</v>
      </c>
      <c r="AG114" s="75" t="s">
        <v>981</v>
      </c>
      <c r="AH114" s="75" t="s">
        <v>982</v>
      </c>
      <c r="AJ114" s="76"/>
      <c r="AK114" s="74" t="s">
        <v>983</v>
      </c>
      <c r="AM114" s="258"/>
      <c r="AN114" s="101"/>
      <c r="AO114" s="101"/>
      <c r="AV114" s="192" t="str">
        <f>IF(BB114="","",SUM(AW$17:AW114))</f>
        <v/>
      </c>
      <c r="AW114" s="192" t="str">
        <f t="shared" si="15"/>
        <v/>
      </c>
      <c r="AX114" s="193" t="str">
        <f>IF(ISBLANK(選手登録!M114),"",選手登録!M114)</f>
        <v/>
      </c>
      <c r="AY114" s="193" t="str">
        <f>IF(ISBLANK(選手登録!N114),"",選手登録!N114)</f>
        <v/>
      </c>
      <c r="AZ114" s="193" t="str">
        <f>IF(ISBLANK(選手登録!O114),"",選手登録!O114)</f>
        <v/>
      </c>
      <c r="BA114" s="193" t="str">
        <f>IF(ISBLANK(選手登録!F114),"",選手登録!F114)</f>
        <v/>
      </c>
      <c r="BB114" s="193" t="str">
        <f>IF(ISBLANK(選手登録!G114),"",選手登録!G114)</f>
        <v/>
      </c>
      <c r="BC114" s="193" t="str">
        <f>IF(ISBLANK(選手登録!H114),"",選手登録!H114)</f>
        <v/>
      </c>
      <c r="BD114" s="193" t="str">
        <f>IF(ISBLANK(選手登録!K114),"",DBCS(選手登録!K114))</f>
        <v/>
      </c>
      <c r="BE114" s="193" t="str">
        <f>IF(ISBLANK(選手登録!L114),"",DBCS(選手登録!L114))</f>
        <v/>
      </c>
      <c r="BF114" s="193" t="str">
        <f>IF(ISBLANK(選手登録!P114),"",選手登録!P114)</f>
        <v>女</v>
      </c>
      <c r="BG114" s="193" t="str">
        <f>IF(ISBLANK(選手登録!I114),"",選手登録!I114)</f>
        <v/>
      </c>
      <c r="BH114" s="193"/>
      <c r="BI114" s="194"/>
      <c r="BJ114" s="194"/>
      <c r="BK114" s="193"/>
    </row>
    <row r="115" spans="1:63" x14ac:dyDescent="0.15">
      <c r="A115" s="147"/>
      <c r="B115" s="195" t="str">
        <f>IF(ISBLANK(G115),"",COUNTA(G$17:G115)-2)</f>
        <v/>
      </c>
      <c r="C115" s="279"/>
      <c r="D115" s="288">
        <v>12</v>
      </c>
      <c r="E115" s="210">
        <v>12</v>
      </c>
      <c r="F115" s="198" t="str">
        <f t="shared" si="16"/>
        <v/>
      </c>
      <c r="G115" s="199"/>
      <c r="H115" s="200"/>
      <c r="I115" s="201"/>
      <c r="J115" s="202" t="str">
        <f t="shared" si="20"/>
        <v/>
      </c>
      <c r="K115" s="203"/>
      <c r="L115" s="244"/>
      <c r="M115" s="211"/>
      <c r="N115" s="212"/>
      <c r="O115" s="213"/>
      <c r="P115" s="288" t="s">
        <v>905</v>
      </c>
      <c r="Q115" s="289"/>
      <c r="R115" s="71"/>
      <c r="S115" s="72">
        <f t="shared" si="10"/>
        <v>3370</v>
      </c>
      <c r="T115" s="73" t="str">
        <f t="shared" si="11"/>
        <v>広中央中</v>
      </c>
      <c r="U115" s="54"/>
      <c r="V115" s="209">
        <f t="shared" si="17"/>
        <v>0</v>
      </c>
      <c r="W115" s="209" t="b">
        <f t="shared" si="18"/>
        <v>0</v>
      </c>
      <c r="X115" s="209" t="str">
        <f t="shared" si="19"/>
        <v xml:space="preserve"> </v>
      </c>
      <c r="Z115" s="74">
        <v>3370</v>
      </c>
      <c r="AA115" s="74" t="s">
        <v>984</v>
      </c>
      <c r="AB115" s="74" t="s">
        <v>985</v>
      </c>
      <c r="AC115" s="74" t="s">
        <v>964</v>
      </c>
      <c r="AD115" s="74" t="s">
        <v>964</v>
      </c>
      <c r="AE115" s="75" t="s">
        <v>986</v>
      </c>
      <c r="AF115" s="75" t="s">
        <v>987</v>
      </c>
      <c r="AG115" s="75" t="s">
        <v>988</v>
      </c>
      <c r="AH115" s="75" t="s">
        <v>989</v>
      </c>
      <c r="AJ115" s="76"/>
      <c r="AK115" s="74" t="s">
        <v>990</v>
      </c>
      <c r="AM115" s="258"/>
      <c r="AN115" s="101"/>
      <c r="AO115" s="101"/>
      <c r="AV115" s="192" t="str">
        <f>IF(BB115="","",SUM(AW$17:AW115))</f>
        <v/>
      </c>
      <c r="AW115" s="192" t="str">
        <f t="shared" si="15"/>
        <v/>
      </c>
      <c r="AX115" s="193" t="str">
        <f>IF(ISBLANK(選手登録!M115),"",選手登録!M115)</f>
        <v/>
      </c>
      <c r="AY115" s="193" t="str">
        <f>IF(ISBLANK(選手登録!N115),"",選手登録!N115)</f>
        <v/>
      </c>
      <c r="AZ115" s="193" t="str">
        <f>IF(ISBLANK(選手登録!O115),"",選手登録!O115)</f>
        <v/>
      </c>
      <c r="BA115" s="193" t="str">
        <f>IF(ISBLANK(選手登録!F115),"",選手登録!F115)</f>
        <v/>
      </c>
      <c r="BB115" s="193" t="str">
        <f>IF(ISBLANK(選手登録!G115),"",選手登録!G115)</f>
        <v/>
      </c>
      <c r="BC115" s="193" t="str">
        <f>IF(ISBLANK(選手登録!H115),"",選手登録!H115)</f>
        <v/>
      </c>
      <c r="BD115" s="193" t="str">
        <f>IF(ISBLANK(選手登録!K115),"",DBCS(選手登録!K115))</f>
        <v/>
      </c>
      <c r="BE115" s="193" t="str">
        <f>IF(ISBLANK(選手登録!L115),"",DBCS(選手登録!L115))</f>
        <v/>
      </c>
      <c r="BF115" s="193" t="str">
        <f>IF(ISBLANK(選手登録!P115),"",選手登録!P115)</f>
        <v>女</v>
      </c>
      <c r="BG115" s="193" t="str">
        <f>IF(ISBLANK(選手登録!I115),"",選手登録!I115)</f>
        <v/>
      </c>
      <c r="BH115" s="193"/>
      <c r="BI115" s="194"/>
      <c r="BJ115" s="194"/>
      <c r="BK115" s="193"/>
    </row>
    <row r="116" spans="1:63" x14ac:dyDescent="0.15">
      <c r="A116" s="147"/>
      <c r="B116" s="195" t="str">
        <f>IF(ISBLANK(G116),"",COUNTA(G$17:G116)-2)</f>
        <v/>
      </c>
      <c r="C116" s="279"/>
      <c r="D116" s="288">
        <v>13</v>
      </c>
      <c r="E116" s="210">
        <v>13</v>
      </c>
      <c r="F116" s="198" t="str">
        <f t="shared" si="16"/>
        <v/>
      </c>
      <c r="G116" s="199"/>
      <c r="H116" s="200"/>
      <c r="I116" s="201"/>
      <c r="J116" s="202" t="str">
        <f t="shared" si="20"/>
        <v/>
      </c>
      <c r="K116" s="203"/>
      <c r="L116" s="244"/>
      <c r="M116" s="211"/>
      <c r="N116" s="212"/>
      <c r="O116" s="213"/>
      <c r="P116" s="288" t="s">
        <v>905</v>
      </c>
      <c r="Q116" s="289"/>
      <c r="R116" s="71"/>
      <c r="S116" s="72">
        <f t="shared" si="10"/>
        <v>3400</v>
      </c>
      <c r="T116" s="73" t="str">
        <f t="shared" si="11"/>
        <v>郷原中</v>
      </c>
      <c r="U116" s="54"/>
      <c r="V116" s="209">
        <f t="shared" si="17"/>
        <v>0</v>
      </c>
      <c r="W116" s="209" t="b">
        <f t="shared" si="18"/>
        <v>0</v>
      </c>
      <c r="X116" s="209" t="str">
        <f t="shared" si="19"/>
        <v xml:space="preserve"> </v>
      </c>
      <c r="Z116" s="74">
        <v>3400</v>
      </c>
      <c r="AA116" s="74" t="s">
        <v>991</v>
      </c>
      <c r="AB116" s="74" t="s">
        <v>992</v>
      </c>
      <c r="AC116" s="74" t="s">
        <v>964</v>
      </c>
      <c r="AD116" s="74" t="s">
        <v>964</v>
      </c>
      <c r="AE116" s="75" t="s">
        <v>993</v>
      </c>
      <c r="AF116" s="75" t="s">
        <v>994</v>
      </c>
      <c r="AG116" s="75" t="s">
        <v>995</v>
      </c>
      <c r="AH116" s="75" t="s">
        <v>996</v>
      </c>
      <c r="AJ116" s="76"/>
      <c r="AK116" s="74" t="s">
        <v>997</v>
      </c>
      <c r="AM116" s="258"/>
      <c r="AN116" s="101"/>
      <c r="AO116" s="101"/>
      <c r="AV116" s="192" t="str">
        <f>IF(BB116="","",SUM(AW$17:AW116))</f>
        <v/>
      </c>
      <c r="AW116" s="192" t="str">
        <f t="shared" si="15"/>
        <v/>
      </c>
      <c r="AX116" s="193" t="str">
        <f>IF(ISBLANK(選手登録!M116),"",選手登録!M116)</f>
        <v/>
      </c>
      <c r="AY116" s="193" t="str">
        <f>IF(ISBLANK(選手登録!N116),"",選手登録!N116)</f>
        <v/>
      </c>
      <c r="AZ116" s="193" t="str">
        <f>IF(ISBLANK(選手登録!O116),"",選手登録!O116)</f>
        <v/>
      </c>
      <c r="BA116" s="193" t="str">
        <f>IF(ISBLANK(選手登録!F116),"",選手登録!F116)</f>
        <v/>
      </c>
      <c r="BB116" s="193" t="str">
        <f>IF(ISBLANK(選手登録!G116),"",選手登録!G116)</f>
        <v/>
      </c>
      <c r="BC116" s="193" t="str">
        <f>IF(ISBLANK(選手登録!H116),"",選手登録!H116)</f>
        <v/>
      </c>
      <c r="BD116" s="193" t="str">
        <f>IF(ISBLANK(選手登録!K116),"",DBCS(選手登録!K116))</f>
        <v/>
      </c>
      <c r="BE116" s="193" t="str">
        <f>IF(ISBLANK(選手登録!L116),"",DBCS(選手登録!L116))</f>
        <v/>
      </c>
      <c r="BF116" s="193" t="str">
        <f>IF(ISBLANK(選手登録!P116),"",選手登録!P116)</f>
        <v>女</v>
      </c>
      <c r="BG116" s="193" t="str">
        <f>IF(ISBLANK(選手登録!I116),"",選手登録!I116)</f>
        <v/>
      </c>
      <c r="BH116" s="193"/>
      <c r="BI116" s="194"/>
      <c r="BJ116" s="194"/>
      <c r="BK116" s="193"/>
    </row>
    <row r="117" spans="1:63" x14ac:dyDescent="0.15">
      <c r="A117" s="147"/>
      <c r="B117" s="195" t="str">
        <f>IF(ISBLANK(G117),"",COUNTA(G$17:G117)-2)</f>
        <v/>
      </c>
      <c r="C117" s="279"/>
      <c r="D117" s="288">
        <v>14</v>
      </c>
      <c r="E117" s="210">
        <v>14</v>
      </c>
      <c r="F117" s="291" t="str">
        <f t="shared" si="16"/>
        <v/>
      </c>
      <c r="G117" s="292"/>
      <c r="H117" s="293"/>
      <c r="I117" s="294"/>
      <c r="J117" s="295" t="str">
        <f t="shared" si="20"/>
        <v/>
      </c>
      <c r="K117" s="296"/>
      <c r="L117" s="297"/>
      <c r="M117" s="211"/>
      <c r="N117" s="212"/>
      <c r="O117" s="213"/>
      <c r="P117" s="288" t="s">
        <v>905</v>
      </c>
      <c r="Q117" s="289"/>
      <c r="R117" s="71"/>
      <c r="S117" s="72">
        <f t="shared" si="10"/>
        <v>3430</v>
      </c>
      <c r="T117" s="73" t="str">
        <f t="shared" si="11"/>
        <v>横路中</v>
      </c>
      <c r="U117" s="54"/>
      <c r="V117" s="209">
        <f t="shared" si="17"/>
        <v>0</v>
      </c>
      <c r="W117" s="209" t="b">
        <f t="shared" si="18"/>
        <v>0</v>
      </c>
      <c r="X117" s="209" t="str">
        <f t="shared" si="19"/>
        <v xml:space="preserve"> </v>
      </c>
      <c r="Z117" s="74">
        <v>3430</v>
      </c>
      <c r="AA117" s="74" t="s">
        <v>998</v>
      </c>
      <c r="AB117" s="74" t="s">
        <v>999</v>
      </c>
      <c r="AC117" s="74" t="s">
        <v>964</v>
      </c>
      <c r="AD117" s="74" t="s">
        <v>964</v>
      </c>
      <c r="AE117" s="75" t="s">
        <v>1000</v>
      </c>
      <c r="AF117" s="75" t="s">
        <v>1001</v>
      </c>
      <c r="AG117" s="75" t="s">
        <v>1002</v>
      </c>
      <c r="AH117" s="75" t="s">
        <v>1003</v>
      </c>
      <c r="AJ117" s="76"/>
      <c r="AK117" s="74" t="s">
        <v>1004</v>
      </c>
      <c r="AM117" s="258"/>
      <c r="AN117" s="101"/>
      <c r="AO117" s="101"/>
      <c r="AV117" s="192" t="str">
        <f>IF(BB117="","",SUM(AW$17:AW117))</f>
        <v/>
      </c>
      <c r="AW117" s="192" t="str">
        <f t="shared" si="15"/>
        <v/>
      </c>
      <c r="AX117" s="193" t="str">
        <f>IF(ISBLANK(選手登録!M117),"",選手登録!M117)</f>
        <v/>
      </c>
      <c r="AY117" s="193" t="str">
        <f>IF(ISBLANK(選手登録!N117),"",選手登録!N117)</f>
        <v/>
      </c>
      <c r="AZ117" s="193" t="str">
        <f>IF(ISBLANK(選手登録!O117),"",選手登録!O117)</f>
        <v/>
      </c>
      <c r="BA117" s="193" t="str">
        <f>IF(ISBLANK(選手登録!F117),"",選手登録!F117)</f>
        <v/>
      </c>
      <c r="BB117" s="193" t="str">
        <f>IF(ISBLANK(選手登録!G117),"",選手登録!G117)</f>
        <v/>
      </c>
      <c r="BC117" s="193" t="str">
        <f>IF(ISBLANK(選手登録!H117),"",選手登録!H117)</f>
        <v/>
      </c>
      <c r="BD117" s="193" t="str">
        <f>IF(ISBLANK(選手登録!K117),"",DBCS(選手登録!K117))</f>
        <v/>
      </c>
      <c r="BE117" s="193" t="str">
        <f>IF(ISBLANK(選手登録!L117),"",DBCS(選手登録!L117))</f>
        <v/>
      </c>
      <c r="BF117" s="193" t="str">
        <f>IF(ISBLANK(選手登録!P117),"",選手登録!P117)</f>
        <v>女</v>
      </c>
      <c r="BG117" s="193" t="str">
        <f>IF(ISBLANK(選手登録!I117),"",選手登録!I117)</f>
        <v/>
      </c>
      <c r="BH117" s="193"/>
      <c r="BI117" s="194"/>
      <c r="BJ117" s="194"/>
      <c r="BK117" s="193"/>
    </row>
    <row r="118" spans="1:63" ht="14.25" thickBot="1" x14ac:dyDescent="0.2">
      <c r="A118" s="147"/>
      <c r="B118" s="195" t="str">
        <f>IF(ISBLANK(G118),"",COUNTA(G$17:G118)-2)</f>
        <v/>
      </c>
      <c r="C118" s="279"/>
      <c r="D118" s="288">
        <v>15</v>
      </c>
      <c r="E118" s="245">
        <v>15</v>
      </c>
      <c r="F118" s="109" t="str">
        <f t="shared" si="16"/>
        <v/>
      </c>
      <c r="G118" s="216"/>
      <c r="H118" s="217"/>
      <c r="I118" s="218"/>
      <c r="J118" s="219" t="str">
        <f t="shared" si="20"/>
        <v/>
      </c>
      <c r="K118" s="220"/>
      <c r="L118" s="255"/>
      <c r="M118" s="222"/>
      <c r="N118" s="242"/>
      <c r="O118" s="243"/>
      <c r="P118" s="288" t="s">
        <v>905</v>
      </c>
      <c r="Q118" s="289"/>
      <c r="R118" s="71"/>
      <c r="S118" s="72">
        <f t="shared" si="10"/>
        <v>3460</v>
      </c>
      <c r="T118" s="73" t="str">
        <f t="shared" si="11"/>
        <v>阿賀中</v>
      </c>
      <c r="U118" s="54"/>
      <c r="V118" s="209">
        <f t="shared" si="17"/>
        <v>0</v>
      </c>
      <c r="W118" s="209" t="b">
        <f t="shared" si="18"/>
        <v>0</v>
      </c>
      <c r="X118" s="209" t="str">
        <f t="shared" si="19"/>
        <v xml:space="preserve"> </v>
      </c>
      <c r="Z118" s="74">
        <v>3460</v>
      </c>
      <c r="AA118" s="74" t="s">
        <v>1005</v>
      </c>
      <c r="AB118" s="74" t="s">
        <v>1006</v>
      </c>
      <c r="AC118" s="74" t="s">
        <v>964</v>
      </c>
      <c r="AD118" s="74" t="s">
        <v>964</v>
      </c>
      <c r="AE118" s="75" t="s">
        <v>1007</v>
      </c>
      <c r="AF118" s="75" t="s">
        <v>1008</v>
      </c>
      <c r="AG118" s="75" t="s">
        <v>1009</v>
      </c>
      <c r="AH118" s="75" t="s">
        <v>1010</v>
      </c>
      <c r="AJ118" s="76"/>
      <c r="AK118" s="74" t="s">
        <v>1011</v>
      </c>
      <c r="AM118" s="258"/>
      <c r="AN118" s="101"/>
      <c r="AO118" s="101"/>
      <c r="AV118" s="192" t="str">
        <f>IF(BB118="","",SUM(AW$17:AW118))</f>
        <v/>
      </c>
      <c r="AW118" s="192" t="str">
        <f t="shared" si="15"/>
        <v/>
      </c>
      <c r="AX118" s="193" t="str">
        <f>IF(ISBLANK(選手登録!M118),"",選手登録!M118)</f>
        <v/>
      </c>
      <c r="AY118" s="193" t="str">
        <f>IF(ISBLANK(選手登録!N118),"",選手登録!N118)</f>
        <v/>
      </c>
      <c r="AZ118" s="193" t="str">
        <f>IF(ISBLANK(選手登録!O118),"",選手登録!O118)</f>
        <v/>
      </c>
      <c r="BA118" s="193" t="str">
        <f>IF(ISBLANK(選手登録!F118),"",選手登録!F118)</f>
        <v/>
      </c>
      <c r="BB118" s="193" t="str">
        <f>IF(ISBLANK(選手登録!G118),"",選手登録!G118)</f>
        <v/>
      </c>
      <c r="BC118" s="193" t="str">
        <f>IF(ISBLANK(選手登録!H118),"",選手登録!H118)</f>
        <v/>
      </c>
      <c r="BD118" s="193" t="str">
        <f>IF(ISBLANK(選手登録!K118),"",DBCS(選手登録!K118))</f>
        <v/>
      </c>
      <c r="BE118" s="193" t="str">
        <f>IF(ISBLANK(選手登録!L118),"",DBCS(選手登録!L118))</f>
        <v/>
      </c>
      <c r="BF118" s="193" t="str">
        <f>IF(ISBLANK(選手登録!P118),"",選手登録!P118)</f>
        <v>女</v>
      </c>
      <c r="BG118" s="193" t="str">
        <f>IF(ISBLANK(選手登録!I118),"",選手登録!I118)</f>
        <v/>
      </c>
      <c r="BH118" s="193"/>
      <c r="BI118" s="194"/>
      <c r="BJ118" s="194"/>
      <c r="BK118" s="193"/>
    </row>
    <row r="119" spans="1:63" x14ac:dyDescent="0.15">
      <c r="A119" s="147"/>
      <c r="B119" s="195" t="str">
        <f>IF(ISBLANK(G119),"",COUNTA(G$17:G119)-2)</f>
        <v/>
      </c>
      <c r="C119" s="279"/>
      <c r="D119" s="288">
        <v>16</v>
      </c>
      <c r="E119" s="197">
        <v>16</v>
      </c>
      <c r="F119" s="252" t="str">
        <f t="shared" si="16"/>
        <v/>
      </c>
      <c r="G119" s="226"/>
      <c r="H119" s="227"/>
      <c r="I119" s="228"/>
      <c r="J119" s="229" t="str">
        <f t="shared" si="20"/>
        <v/>
      </c>
      <c r="K119" s="230"/>
      <c r="L119" s="256"/>
      <c r="M119" s="232"/>
      <c r="N119" s="233"/>
      <c r="O119" s="234"/>
      <c r="P119" s="288" t="s">
        <v>905</v>
      </c>
      <c r="Q119" s="289"/>
      <c r="R119" s="71"/>
      <c r="S119" s="72">
        <f t="shared" si="10"/>
        <v>3490</v>
      </c>
      <c r="T119" s="73" t="str">
        <f t="shared" si="11"/>
        <v>大冠中</v>
      </c>
      <c r="U119" s="54"/>
      <c r="V119" s="209">
        <f t="shared" si="17"/>
        <v>0</v>
      </c>
      <c r="W119" s="209" t="b">
        <f t="shared" si="18"/>
        <v>0</v>
      </c>
      <c r="X119" s="209" t="str">
        <f t="shared" si="19"/>
        <v xml:space="preserve"> </v>
      </c>
      <c r="Z119" s="74">
        <v>3490</v>
      </c>
      <c r="AA119" s="74" t="s">
        <v>1012</v>
      </c>
      <c r="AB119" s="74" t="s">
        <v>1013</v>
      </c>
      <c r="AC119" s="74" t="s">
        <v>964</v>
      </c>
      <c r="AD119" s="74" t="s">
        <v>964</v>
      </c>
      <c r="AE119" s="75"/>
      <c r="AF119" s="75"/>
      <c r="AG119" s="75"/>
      <c r="AH119" s="75"/>
      <c r="AJ119" s="76"/>
      <c r="AK119" s="74" t="s">
        <v>1014</v>
      </c>
      <c r="AM119" s="258"/>
      <c r="AN119" s="101"/>
      <c r="AO119" s="101"/>
      <c r="AV119" s="192" t="str">
        <f>IF(BB119="","",SUM(AW$17:AW119))</f>
        <v/>
      </c>
      <c r="AW119" s="192" t="str">
        <f t="shared" si="15"/>
        <v/>
      </c>
      <c r="AX119" s="193" t="str">
        <f>IF(ISBLANK(選手登録!M119),"",選手登録!M119)</f>
        <v/>
      </c>
      <c r="AY119" s="193" t="str">
        <f>IF(ISBLANK(選手登録!N119),"",選手登録!N119)</f>
        <v/>
      </c>
      <c r="AZ119" s="193" t="str">
        <f>IF(ISBLANK(選手登録!O119),"",選手登録!O119)</f>
        <v/>
      </c>
      <c r="BA119" s="193" t="str">
        <f>IF(ISBLANK(選手登録!F119),"",選手登録!F119)</f>
        <v/>
      </c>
      <c r="BB119" s="193" t="str">
        <f>IF(ISBLANK(選手登録!G119),"",選手登録!G119)</f>
        <v/>
      </c>
      <c r="BC119" s="193" t="str">
        <f>IF(ISBLANK(選手登録!H119),"",選手登録!H119)</f>
        <v/>
      </c>
      <c r="BD119" s="193" t="str">
        <f>IF(ISBLANK(選手登録!K119),"",DBCS(選手登録!K119))</f>
        <v/>
      </c>
      <c r="BE119" s="193" t="str">
        <f>IF(ISBLANK(選手登録!L119),"",DBCS(選手登録!L119))</f>
        <v/>
      </c>
      <c r="BF119" s="193" t="str">
        <f>IF(ISBLANK(選手登録!P119),"",選手登録!P119)</f>
        <v>女</v>
      </c>
      <c r="BG119" s="193" t="str">
        <f>IF(ISBLANK(選手登録!I119),"",選手登録!I119)</f>
        <v/>
      </c>
      <c r="BH119" s="193"/>
      <c r="BI119" s="194"/>
      <c r="BJ119" s="194"/>
      <c r="BK119" s="193"/>
    </row>
    <row r="120" spans="1:63" x14ac:dyDescent="0.15">
      <c r="A120" s="147"/>
      <c r="B120" s="195" t="str">
        <f>IF(ISBLANK(G120),"",COUNTA(G$17:G120)-2)</f>
        <v/>
      </c>
      <c r="C120" s="279"/>
      <c r="D120" s="288">
        <v>17</v>
      </c>
      <c r="E120" s="210">
        <v>17</v>
      </c>
      <c r="F120" s="253" t="str">
        <f t="shared" si="16"/>
        <v/>
      </c>
      <c r="G120" s="199"/>
      <c r="H120" s="200"/>
      <c r="I120" s="201"/>
      <c r="J120" s="202" t="str">
        <f t="shared" si="20"/>
        <v/>
      </c>
      <c r="K120" s="203"/>
      <c r="L120" s="244"/>
      <c r="M120" s="211"/>
      <c r="N120" s="212"/>
      <c r="O120" s="213"/>
      <c r="P120" s="288" t="s">
        <v>905</v>
      </c>
      <c r="Q120" s="289"/>
      <c r="R120" s="71"/>
      <c r="S120" s="72">
        <f t="shared" si="10"/>
        <v>3520</v>
      </c>
      <c r="T120" s="73" t="str">
        <f t="shared" si="11"/>
        <v>警固屋中</v>
      </c>
      <c r="U120" s="54"/>
      <c r="V120" s="209">
        <f t="shared" si="17"/>
        <v>0</v>
      </c>
      <c r="W120" s="209" t="b">
        <f t="shared" si="18"/>
        <v>0</v>
      </c>
      <c r="X120" s="209" t="str">
        <f t="shared" si="19"/>
        <v xml:space="preserve"> </v>
      </c>
      <c r="Z120" s="74">
        <v>3520</v>
      </c>
      <c r="AA120" s="74" t="s">
        <v>1015</v>
      </c>
      <c r="AB120" s="74" t="s">
        <v>1016</v>
      </c>
      <c r="AC120" s="74" t="s">
        <v>964</v>
      </c>
      <c r="AD120" s="74" t="s">
        <v>964</v>
      </c>
      <c r="AE120" s="75" t="s">
        <v>1017</v>
      </c>
      <c r="AF120" s="75" t="s">
        <v>1018</v>
      </c>
      <c r="AG120" s="75" t="s">
        <v>1019</v>
      </c>
      <c r="AH120" s="75" t="s">
        <v>1020</v>
      </c>
      <c r="AJ120" s="76"/>
      <c r="AK120" s="74" t="s">
        <v>1021</v>
      </c>
      <c r="AM120" s="258"/>
      <c r="AN120" s="101"/>
      <c r="AO120" s="101"/>
      <c r="AV120" s="192" t="str">
        <f>IF(BB120="","",SUM(AW$17:AW120))</f>
        <v/>
      </c>
      <c r="AW120" s="192" t="str">
        <f t="shared" si="15"/>
        <v/>
      </c>
      <c r="AX120" s="193" t="str">
        <f>IF(ISBLANK(選手登録!M120),"",選手登録!M120)</f>
        <v/>
      </c>
      <c r="AY120" s="193" t="str">
        <f>IF(ISBLANK(選手登録!N120),"",選手登録!N120)</f>
        <v/>
      </c>
      <c r="AZ120" s="193" t="str">
        <f>IF(ISBLANK(選手登録!O120),"",選手登録!O120)</f>
        <v/>
      </c>
      <c r="BA120" s="193" t="str">
        <f>IF(ISBLANK(選手登録!F120),"",選手登録!F120)</f>
        <v/>
      </c>
      <c r="BB120" s="193" t="str">
        <f>IF(ISBLANK(選手登録!G120),"",選手登録!G120)</f>
        <v/>
      </c>
      <c r="BC120" s="193" t="str">
        <f>IF(ISBLANK(選手登録!H120),"",選手登録!H120)</f>
        <v/>
      </c>
      <c r="BD120" s="193" t="str">
        <f>IF(ISBLANK(選手登録!K120),"",DBCS(選手登録!K120))</f>
        <v/>
      </c>
      <c r="BE120" s="193" t="str">
        <f>IF(ISBLANK(選手登録!L120),"",DBCS(選手登録!L120))</f>
        <v/>
      </c>
      <c r="BF120" s="193" t="str">
        <f>IF(ISBLANK(選手登録!P120),"",選手登録!P120)</f>
        <v>女</v>
      </c>
      <c r="BG120" s="193" t="str">
        <f>IF(ISBLANK(選手登録!I120),"",選手登録!I120)</f>
        <v/>
      </c>
      <c r="BH120" s="193"/>
      <c r="BI120" s="194"/>
      <c r="BJ120" s="194"/>
      <c r="BK120" s="193"/>
    </row>
    <row r="121" spans="1:63" x14ac:dyDescent="0.15">
      <c r="A121" s="147"/>
      <c r="B121" s="195" t="str">
        <f>IF(ISBLANK(G121),"",COUNTA(G$17:G121)-2)</f>
        <v/>
      </c>
      <c r="C121" s="279"/>
      <c r="D121" s="288">
        <v>18</v>
      </c>
      <c r="E121" s="210">
        <v>18</v>
      </c>
      <c r="F121" s="253" t="str">
        <f t="shared" si="16"/>
        <v/>
      </c>
      <c r="G121" s="199"/>
      <c r="H121" s="200"/>
      <c r="I121" s="201"/>
      <c r="J121" s="202" t="str">
        <f t="shared" si="20"/>
        <v/>
      </c>
      <c r="K121" s="203"/>
      <c r="L121" s="244"/>
      <c r="M121" s="211"/>
      <c r="N121" s="212"/>
      <c r="O121" s="213"/>
      <c r="P121" s="288" t="s">
        <v>905</v>
      </c>
      <c r="Q121" s="289"/>
      <c r="R121" s="71"/>
      <c r="S121" s="72">
        <f t="shared" si="10"/>
        <v>3550</v>
      </c>
      <c r="T121" s="73" t="str">
        <f t="shared" si="11"/>
        <v>宮原中</v>
      </c>
      <c r="U121" s="54"/>
      <c r="V121" s="209">
        <f t="shared" si="17"/>
        <v>0</v>
      </c>
      <c r="W121" s="209" t="b">
        <f t="shared" si="18"/>
        <v>0</v>
      </c>
      <c r="X121" s="209" t="str">
        <f t="shared" si="19"/>
        <v xml:space="preserve"> </v>
      </c>
      <c r="Z121" s="74">
        <v>3550</v>
      </c>
      <c r="AA121" s="74" t="s">
        <v>1022</v>
      </c>
      <c r="AB121" s="74" t="s">
        <v>1023</v>
      </c>
      <c r="AC121" s="74" t="s">
        <v>964</v>
      </c>
      <c r="AD121" s="74" t="s">
        <v>964</v>
      </c>
      <c r="AE121" s="75" t="s">
        <v>1024</v>
      </c>
      <c r="AF121" s="75" t="s">
        <v>1025</v>
      </c>
      <c r="AG121" s="75" t="s">
        <v>1026</v>
      </c>
      <c r="AH121" s="75" t="s">
        <v>1027</v>
      </c>
      <c r="AJ121" s="76"/>
      <c r="AK121" s="74" t="s">
        <v>1028</v>
      </c>
      <c r="AM121" s="258"/>
      <c r="AN121" s="101"/>
      <c r="AO121" s="101"/>
      <c r="AV121" s="192" t="str">
        <f>IF(BB121="","",SUM(AW$17:AW121))</f>
        <v/>
      </c>
      <c r="AW121" s="192" t="str">
        <f t="shared" si="15"/>
        <v/>
      </c>
      <c r="AX121" s="193" t="str">
        <f>IF(ISBLANK(選手登録!M121),"",選手登録!M121)</f>
        <v/>
      </c>
      <c r="AY121" s="193" t="str">
        <f>IF(ISBLANK(選手登録!N121),"",選手登録!N121)</f>
        <v/>
      </c>
      <c r="AZ121" s="193" t="str">
        <f>IF(ISBLANK(選手登録!O121),"",選手登録!O121)</f>
        <v/>
      </c>
      <c r="BA121" s="193" t="str">
        <f>IF(ISBLANK(選手登録!F121),"",選手登録!F121)</f>
        <v/>
      </c>
      <c r="BB121" s="193" t="str">
        <f>IF(ISBLANK(選手登録!G121),"",選手登録!G121)</f>
        <v/>
      </c>
      <c r="BC121" s="193" t="str">
        <f>IF(ISBLANK(選手登録!H121),"",選手登録!H121)</f>
        <v/>
      </c>
      <c r="BD121" s="193" t="str">
        <f>IF(ISBLANK(選手登録!K121),"",DBCS(選手登録!K121))</f>
        <v/>
      </c>
      <c r="BE121" s="193" t="str">
        <f>IF(ISBLANK(選手登録!L121),"",DBCS(選手登録!L121))</f>
        <v/>
      </c>
      <c r="BF121" s="193" t="str">
        <f>IF(ISBLANK(選手登録!P121),"",選手登録!P121)</f>
        <v>女</v>
      </c>
      <c r="BG121" s="193" t="str">
        <f>IF(ISBLANK(選手登録!I121),"",選手登録!I121)</f>
        <v/>
      </c>
      <c r="BH121" s="193"/>
      <c r="BI121" s="194"/>
      <c r="BJ121" s="194"/>
      <c r="BK121" s="193"/>
    </row>
    <row r="122" spans="1:63" x14ac:dyDescent="0.15">
      <c r="A122" s="147"/>
      <c r="B122" s="195" t="str">
        <f>IF(ISBLANK(G122),"",COUNTA(G$17:G122)-2)</f>
        <v/>
      </c>
      <c r="C122" s="279"/>
      <c r="D122" s="288">
        <v>19</v>
      </c>
      <c r="E122" s="210">
        <v>19</v>
      </c>
      <c r="F122" s="253" t="str">
        <f t="shared" si="16"/>
        <v/>
      </c>
      <c r="G122" s="199"/>
      <c r="H122" s="200"/>
      <c r="I122" s="201"/>
      <c r="J122" s="202" t="str">
        <f t="shared" si="20"/>
        <v/>
      </c>
      <c r="K122" s="203"/>
      <c r="L122" s="244"/>
      <c r="M122" s="211"/>
      <c r="N122" s="212"/>
      <c r="O122" s="213"/>
      <c r="P122" s="288" t="s">
        <v>905</v>
      </c>
      <c r="Q122" s="289"/>
      <c r="R122" s="71"/>
      <c r="S122" s="72">
        <f t="shared" si="10"/>
        <v>3580</v>
      </c>
      <c r="T122" s="73" t="str">
        <f t="shared" si="11"/>
        <v>和庄中</v>
      </c>
      <c r="U122" s="54"/>
      <c r="V122" s="209">
        <f t="shared" si="17"/>
        <v>0</v>
      </c>
      <c r="W122" s="209" t="b">
        <f t="shared" si="18"/>
        <v>0</v>
      </c>
      <c r="X122" s="209" t="str">
        <f t="shared" si="19"/>
        <v xml:space="preserve"> </v>
      </c>
      <c r="Z122" s="74">
        <v>3580</v>
      </c>
      <c r="AA122" s="74" t="s">
        <v>1029</v>
      </c>
      <c r="AB122" s="74" t="s">
        <v>1030</v>
      </c>
      <c r="AC122" s="74" t="s">
        <v>964</v>
      </c>
      <c r="AD122" s="74" t="s">
        <v>964</v>
      </c>
      <c r="AE122" s="75" t="s">
        <v>1031</v>
      </c>
      <c r="AF122" s="75" t="s">
        <v>1032</v>
      </c>
      <c r="AG122" s="75" t="s">
        <v>1033</v>
      </c>
      <c r="AH122" s="75" t="s">
        <v>1034</v>
      </c>
      <c r="AJ122" s="76"/>
      <c r="AK122" s="74" t="s">
        <v>1035</v>
      </c>
      <c r="AM122" s="258"/>
      <c r="AN122" s="101"/>
      <c r="AO122" s="101"/>
      <c r="AV122" s="192" t="str">
        <f>IF(BB122="","",SUM(AW$17:AW122))</f>
        <v/>
      </c>
      <c r="AW122" s="192" t="str">
        <f t="shared" si="15"/>
        <v/>
      </c>
      <c r="AX122" s="193" t="str">
        <f>IF(ISBLANK(選手登録!M122),"",選手登録!M122)</f>
        <v/>
      </c>
      <c r="AY122" s="193" t="str">
        <f>IF(ISBLANK(選手登録!N122),"",選手登録!N122)</f>
        <v/>
      </c>
      <c r="AZ122" s="193" t="str">
        <f>IF(ISBLANK(選手登録!O122),"",選手登録!O122)</f>
        <v/>
      </c>
      <c r="BA122" s="193" t="str">
        <f>IF(ISBLANK(選手登録!F122),"",選手登録!F122)</f>
        <v/>
      </c>
      <c r="BB122" s="193" t="str">
        <f>IF(ISBLANK(選手登録!G122),"",選手登録!G122)</f>
        <v/>
      </c>
      <c r="BC122" s="193" t="str">
        <f>IF(ISBLANK(選手登録!H122),"",選手登録!H122)</f>
        <v/>
      </c>
      <c r="BD122" s="193" t="str">
        <f>IF(ISBLANK(選手登録!K122),"",DBCS(選手登録!K122))</f>
        <v/>
      </c>
      <c r="BE122" s="193" t="str">
        <f>IF(ISBLANK(選手登録!L122),"",DBCS(選手登録!L122))</f>
        <v/>
      </c>
      <c r="BF122" s="193" t="str">
        <f>IF(ISBLANK(選手登録!P122),"",選手登録!P122)</f>
        <v>女</v>
      </c>
      <c r="BG122" s="193" t="str">
        <f>IF(ISBLANK(選手登録!I122),"",選手登録!I122)</f>
        <v/>
      </c>
      <c r="BH122" s="193"/>
      <c r="BI122" s="194"/>
      <c r="BJ122" s="194"/>
      <c r="BK122" s="193"/>
    </row>
    <row r="123" spans="1:63" ht="14.25" thickBot="1" x14ac:dyDescent="0.2">
      <c r="A123" s="147"/>
      <c r="B123" s="195" t="str">
        <f>IF(ISBLANK(G123),"",COUNTA(G$17:G123)-2)</f>
        <v/>
      </c>
      <c r="C123" s="279"/>
      <c r="D123" s="288">
        <v>20</v>
      </c>
      <c r="E123" s="214">
        <v>20</v>
      </c>
      <c r="F123" s="254" t="str">
        <f t="shared" si="16"/>
        <v/>
      </c>
      <c r="G123" s="235"/>
      <c r="H123" s="236"/>
      <c r="I123" s="237"/>
      <c r="J123" s="238" t="str">
        <f t="shared" si="20"/>
        <v/>
      </c>
      <c r="K123" s="239"/>
      <c r="L123" s="257"/>
      <c r="M123" s="222"/>
      <c r="N123" s="242"/>
      <c r="O123" s="243"/>
      <c r="P123" s="288" t="s">
        <v>905</v>
      </c>
      <c r="Q123" s="289"/>
      <c r="R123" s="71"/>
      <c r="S123" s="72">
        <f t="shared" si="10"/>
        <v>3610</v>
      </c>
      <c r="T123" s="73" t="str">
        <f t="shared" si="11"/>
        <v>東畑中</v>
      </c>
      <c r="U123" s="54"/>
      <c r="V123" s="209">
        <f t="shared" si="17"/>
        <v>0</v>
      </c>
      <c r="W123" s="209" t="b">
        <f t="shared" si="18"/>
        <v>0</v>
      </c>
      <c r="X123" s="209" t="str">
        <f t="shared" si="19"/>
        <v xml:space="preserve"> </v>
      </c>
      <c r="Z123" s="74">
        <v>3610</v>
      </c>
      <c r="AA123" s="74" t="s">
        <v>1036</v>
      </c>
      <c r="AB123" s="74" t="s">
        <v>1037</v>
      </c>
      <c r="AC123" s="74" t="s">
        <v>964</v>
      </c>
      <c r="AD123" s="74" t="s">
        <v>964</v>
      </c>
      <c r="AE123" s="75" t="s">
        <v>1038</v>
      </c>
      <c r="AF123" s="75" t="s">
        <v>1039</v>
      </c>
      <c r="AG123" s="75" t="s">
        <v>1040</v>
      </c>
      <c r="AH123" s="75" t="s">
        <v>1041</v>
      </c>
      <c r="AJ123" s="76"/>
      <c r="AK123" s="74" t="s">
        <v>1042</v>
      </c>
      <c r="AM123" s="258"/>
      <c r="AN123" s="101"/>
      <c r="AO123" s="101"/>
      <c r="AV123" s="192" t="str">
        <f>IF(BB123="","",SUM(AW$17:AW123))</f>
        <v/>
      </c>
      <c r="AW123" s="192" t="str">
        <f t="shared" si="15"/>
        <v/>
      </c>
      <c r="AX123" s="193" t="str">
        <f>IF(ISBLANK(選手登録!M123),"",選手登録!M123)</f>
        <v/>
      </c>
      <c r="AY123" s="193" t="str">
        <f>IF(ISBLANK(選手登録!N123),"",選手登録!N123)</f>
        <v/>
      </c>
      <c r="AZ123" s="193" t="str">
        <f>IF(ISBLANK(選手登録!O123),"",選手登録!O123)</f>
        <v/>
      </c>
      <c r="BA123" s="193" t="str">
        <f>IF(ISBLANK(選手登録!F123),"",選手登録!F123)</f>
        <v/>
      </c>
      <c r="BB123" s="193" t="str">
        <f>IF(ISBLANK(選手登録!G123),"",選手登録!G123)</f>
        <v/>
      </c>
      <c r="BC123" s="193" t="str">
        <f>IF(ISBLANK(選手登録!H123),"",選手登録!H123)</f>
        <v/>
      </c>
      <c r="BD123" s="193" t="str">
        <f>IF(ISBLANK(選手登録!K123),"",DBCS(選手登録!K123))</f>
        <v/>
      </c>
      <c r="BE123" s="193" t="str">
        <f>IF(ISBLANK(選手登録!L123),"",DBCS(選手登録!L123))</f>
        <v/>
      </c>
      <c r="BF123" s="193" t="str">
        <f>IF(ISBLANK(選手登録!P123),"",選手登録!P123)</f>
        <v>女</v>
      </c>
      <c r="BG123" s="193" t="str">
        <f>IF(ISBLANK(選手登録!I123),"",選手登録!I123)</f>
        <v/>
      </c>
      <c r="BH123" s="193"/>
      <c r="BI123" s="194"/>
      <c r="BJ123" s="194"/>
      <c r="BK123" s="193"/>
    </row>
    <row r="124" spans="1:63" x14ac:dyDescent="0.15">
      <c r="A124" s="147"/>
      <c r="B124" s="195" t="str">
        <f>IF(ISBLANK(G124),"",COUNTA(G$17:G124)-2)</f>
        <v/>
      </c>
      <c r="C124" s="279"/>
      <c r="D124" s="288">
        <v>21</v>
      </c>
      <c r="E124" s="225">
        <v>21</v>
      </c>
      <c r="F124" s="198" t="str">
        <f t="shared" si="16"/>
        <v/>
      </c>
      <c r="G124" s="226"/>
      <c r="H124" s="227"/>
      <c r="I124" s="228"/>
      <c r="J124" s="229" t="str">
        <f t="shared" si="20"/>
        <v/>
      </c>
      <c r="K124" s="230"/>
      <c r="L124" s="256"/>
      <c r="M124" s="232"/>
      <c r="N124" s="233"/>
      <c r="O124" s="234"/>
      <c r="P124" s="288" t="s">
        <v>905</v>
      </c>
      <c r="Q124" s="289"/>
      <c r="R124" s="71"/>
      <c r="S124" s="72">
        <f t="shared" si="10"/>
        <v>3640</v>
      </c>
      <c r="T124" s="73" t="str">
        <f t="shared" si="11"/>
        <v>片山中</v>
      </c>
      <c r="U124" s="54"/>
      <c r="V124" s="209">
        <f t="shared" si="17"/>
        <v>0</v>
      </c>
      <c r="W124" s="209" t="b">
        <f t="shared" si="18"/>
        <v>0</v>
      </c>
      <c r="X124" s="209" t="str">
        <f t="shared" si="19"/>
        <v xml:space="preserve"> </v>
      </c>
      <c r="Z124" s="74">
        <v>3640</v>
      </c>
      <c r="AA124" s="74" t="s">
        <v>1043</v>
      </c>
      <c r="AB124" s="74" t="s">
        <v>1044</v>
      </c>
      <c r="AC124" s="74" t="s">
        <v>964</v>
      </c>
      <c r="AD124" s="74" t="s">
        <v>964</v>
      </c>
      <c r="AE124" s="75" t="s">
        <v>1045</v>
      </c>
      <c r="AF124" s="75" t="s">
        <v>1046</v>
      </c>
      <c r="AG124" s="75" t="s">
        <v>1047</v>
      </c>
      <c r="AH124" s="75" t="s">
        <v>1048</v>
      </c>
      <c r="AJ124" s="76"/>
      <c r="AK124" s="74" t="s">
        <v>1049</v>
      </c>
      <c r="AM124" s="258"/>
      <c r="AN124" s="101"/>
      <c r="AO124" s="101"/>
      <c r="AV124" s="192" t="str">
        <f>IF(BB124="","",SUM(AW$17:AW124))</f>
        <v/>
      </c>
      <c r="AW124" s="192" t="str">
        <f t="shared" si="15"/>
        <v/>
      </c>
      <c r="AX124" s="193" t="str">
        <f>IF(ISBLANK(選手登録!M124),"",選手登録!M124)</f>
        <v/>
      </c>
      <c r="AY124" s="193" t="str">
        <f>IF(ISBLANK(選手登録!N124),"",選手登録!N124)</f>
        <v/>
      </c>
      <c r="AZ124" s="193" t="str">
        <f>IF(ISBLANK(選手登録!O124),"",選手登録!O124)</f>
        <v/>
      </c>
      <c r="BA124" s="193" t="str">
        <f>IF(ISBLANK(選手登録!F124),"",選手登録!F124)</f>
        <v/>
      </c>
      <c r="BB124" s="193" t="str">
        <f>IF(ISBLANK(選手登録!G124),"",選手登録!G124)</f>
        <v/>
      </c>
      <c r="BC124" s="193" t="str">
        <f>IF(ISBLANK(選手登録!H124),"",選手登録!H124)</f>
        <v/>
      </c>
      <c r="BD124" s="193" t="str">
        <f>IF(ISBLANK(選手登録!K124),"",DBCS(選手登録!K124))</f>
        <v/>
      </c>
      <c r="BE124" s="193" t="str">
        <f>IF(ISBLANK(選手登録!L124),"",DBCS(選手登録!L124))</f>
        <v/>
      </c>
      <c r="BF124" s="193" t="str">
        <f>IF(ISBLANK(選手登録!P124),"",選手登録!P124)</f>
        <v>女</v>
      </c>
      <c r="BG124" s="193" t="str">
        <f>IF(ISBLANK(選手登録!I124),"",選手登録!I124)</f>
        <v/>
      </c>
      <c r="BH124" s="193"/>
      <c r="BI124" s="194"/>
      <c r="BJ124" s="194"/>
      <c r="BK124" s="193"/>
    </row>
    <row r="125" spans="1:63" x14ac:dyDescent="0.15">
      <c r="A125" s="147"/>
      <c r="B125" s="195" t="str">
        <f>IF(ISBLANK(G125),"",COUNTA(G$17:G125)-2)</f>
        <v/>
      </c>
      <c r="C125" s="279"/>
      <c r="D125" s="288">
        <v>22</v>
      </c>
      <c r="E125" s="210">
        <v>22</v>
      </c>
      <c r="F125" s="198" t="str">
        <f t="shared" si="16"/>
        <v/>
      </c>
      <c r="G125" s="199"/>
      <c r="H125" s="200"/>
      <c r="I125" s="201"/>
      <c r="J125" s="202" t="str">
        <f t="shared" si="20"/>
        <v/>
      </c>
      <c r="K125" s="203"/>
      <c r="L125" s="244"/>
      <c r="M125" s="211"/>
      <c r="N125" s="212"/>
      <c r="O125" s="213"/>
      <c r="P125" s="288" t="s">
        <v>905</v>
      </c>
      <c r="Q125" s="289"/>
      <c r="R125" s="71"/>
      <c r="S125" s="72">
        <f t="shared" si="10"/>
        <v>3670</v>
      </c>
      <c r="T125" s="73" t="str">
        <f t="shared" si="11"/>
        <v>呉中央中</v>
      </c>
      <c r="U125" s="54"/>
      <c r="V125" s="209">
        <f t="shared" si="17"/>
        <v>0</v>
      </c>
      <c r="W125" s="209" t="b">
        <f t="shared" si="18"/>
        <v>0</v>
      </c>
      <c r="X125" s="209" t="str">
        <f t="shared" si="19"/>
        <v xml:space="preserve"> </v>
      </c>
      <c r="Z125" s="74">
        <v>3670</v>
      </c>
      <c r="AA125" s="74" t="s">
        <v>1050</v>
      </c>
      <c r="AB125" s="74" t="s">
        <v>1051</v>
      </c>
      <c r="AC125" s="74" t="s">
        <v>964</v>
      </c>
      <c r="AD125" s="74" t="s">
        <v>964</v>
      </c>
      <c r="AE125" s="75" t="s">
        <v>1052</v>
      </c>
      <c r="AF125" s="75" t="s">
        <v>1053</v>
      </c>
      <c r="AG125" s="75" t="s">
        <v>1054</v>
      </c>
      <c r="AH125" s="75" t="s">
        <v>1055</v>
      </c>
      <c r="AJ125" s="76"/>
      <c r="AK125" s="74" t="s">
        <v>1056</v>
      </c>
      <c r="AM125" s="258"/>
      <c r="AN125" s="101"/>
      <c r="AO125" s="101"/>
      <c r="AV125" s="192" t="str">
        <f>IF(BB125="","",SUM(AW$17:AW125))</f>
        <v/>
      </c>
      <c r="AW125" s="192" t="str">
        <f t="shared" si="15"/>
        <v/>
      </c>
      <c r="AX125" s="193" t="str">
        <f>IF(ISBLANK(選手登録!M125),"",選手登録!M125)</f>
        <v/>
      </c>
      <c r="AY125" s="193" t="str">
        <f>IF(ISBLANK(選手登録!N125),"",選手登録!N125)</f>
        <v/>
      </c>
      <c r="AZ125" s="193" t="str">
        <f>IF(ISBLANK(選手登録!O125),"",選手登録!O125)</f>
        <v/>
      </c>
      <c r="BA125" s="193" t="str">
        <f>IF(ISBLANK(選手登録!F125),"",選手登録!F125)</f>
        <v/>
      </c>
      <c r="BB125" s="193" t="str">
        <f>IF(ISBLANK(選手登録!G125),"",選手登録!G125)</f>
        <v/>
      </c>
      <c r="BC125" s="193" t="str">
        <f>IF(ISBLANK(選手登録!H125),"",選手登録!H125)</f>
        <v/>
      </c>
      <c r="BD125" s="193" t="str">
        <f>IF(ISBLANK(選手登録!K125),"",DBCS(選手登録!K125))</f>
        <v/>
      </c>
      <c r="BE125" s="193" t="str">
        <f>IF(ISBLANK(選手登録!L125),"",DBCS(選手登録!L125))</f>
        <v/>
      </c>
      <c r="BF125" s="193" t="str">
        <f>IF(ISBLANK(選手登録!P125),"",選手登録!P125)</f>
        <v>女</v>
      </c>
      <c r="BG125" s="193" t="str">
        <f>IF(ISBLANK(選手登録!I125),"",選手登録!I125)</f>
        <v/>
      </c>
      <c r="BH125" s="193"/>
      <c r="BI125" s="194"/>
      <c r="BJ125" s="194"/>
      <c r="BK125" s="193"/>
    </row>
    <row r="126" spans="1:63" x14ac:dyDescent="0.15">
      <c r="A126" s="147"/>
      <c r="B126" s="195" t="str">
        <f>IF(ISBLANK(G126),"",COUNTA(G$17:G126)-2)</f>
        <v/>
      </c>
      <c r="C126" s="279"/>
      <c r="D126" s="288">
        <v>23</v>
      </c>
      <c r="E126" s="210">
        <v>23</v>
      </c>
      <c r="F126" s="198" t="str">
        <f t="shared" si="16"/>
        <v/>
      </c>
      <c r="G126" s="199"/>
      <c r="H126" s="200"/>
      <c r="I126" s="201"/>
      <c r="J126" s="202" t="str">
        <f t="shared" si="20"/>
        <v/>
      </c>
      <c r="K126" s="203"/>
      <c r="L126" s="244"/>
      <c r="M126" s="211"/>
      <c r="N126" s="212"/>
      <c r="O126" s="213"/>
      <c r="P126" s="288" t="s">
        <v>905</v>
      </c>
      <c r="Q126" s="289"/>
      <c r="R126" s="71"/>
      <c r="S126" s="72">
        <f t="shared" si="10"/>
        <v>3700</v>
      </c>
      <c r="T126" s="73" t="str">
        <f t="shared" si="11"/>
        <v>両城中</v>
      </c>
      <c r="U126" s="54"/>
      <c r="V126" s="209">
        <f t="shared" si="17"/>
        <v>0</v>
      </c>
      <c r="W126" s="209" t="b">
        <f t="shared" si="18"/>
        <v>0</v>
      </c>
      <c r="X126" s="209" t="str">
        <f t="shared" si="19"/>
        <v xml:space="preserve"> </v>
      </c>
      <c r="Z126" s="74">
        <v>3700</v>
      </c>
      <c r="AA126" s="74" t="s">
        <v>1057</v>
      </c>
      <c r="AB126" s="74" t="s">
        <v>1058</v>
      </c>
      <c r="AC126" s="74" t="s">
        <v>964</v>
      </c>
      <c r="AD126" s="74" t="s">
        <v>964</v>
      </c>
      <c r="AE126" s="75" t="s">
        <v>1059</v>
      </c>
      <c r="AF126" s="75" t="s">
        <v>1060</v>
      </c>
      <c r="AG126" s="75" t="s">
        <v>1061</v>
      </c>
      <c r="AH126" s="75" t="s">
        <v>1062</v>
      </c>
      <c r="AJ126" s="76"/>
      <c r="AK126" s="74" t="s">
        <v>1063</v>
      </c>
      <c r="AM126" s="258"/>
      <c r="AN126" s="101"/>
      <c r="AO126" s="101"/>
      <c r="AV126" s="192" t="str">
        <f>IF(BB126="","",SUM(AW$17:AW126))</f>
        <v/>
      </c>
      <c r="AW126" s="192" t="str">
        <f t="shared" si="15"/>
        <v/>
      </c>
      <c r="AX126" s="193" t="str">
        <f>IF(ISBLANK(選手登録!M126),"",選手登録!M126)</f>
        <v/>
      </c>
      <c r="AY126" s="193" t="str">
        <f>IF(ISBLANK(選手登録!N126),"",選手登録!N126)</f>
        <v/>
      </c>
      <c r="AZ126" s="193" t="str">
        <f>IF(ISBLANK(選手登録!O126),"",選手登録!O126)</f>
        <v/>
      </c>
      <c r="BA126" s="193" t="str">
        <f>IF(ISBLANK(選手登録!F126),"",選手登録!F126)</f>
        <v/>
      </c>
      <c r="BB126" s="193" t="str">
        <f>IF(ISBLANK(選手登録!G126),"",選手登録!G126)</f>
        <v/>
      </c>
      <c r="BC126" s="193" t="str">
        <f>IF(ISBLANK(選手登録!H126),"",選手登録!H126)</f>
        <v/>
      </c>
      <c r="BD126" s="193" t="str">
        <f>IF(ISBLANK(選手登録!K126),"",DBCS(選手登録!K126))</f>
        <v/>
      </c>
      <c r="BE126" s="193" t="str">
        <f>IF(ISBLANK(選手登録!L126),"",DBCS(選手登録!L126))</f>
        <v/>
      </c>
      <c r="BF126" s="193" t="str">
        <f>IF(ISBLANK(選手登録!P126),"",選手登録!P126)</f>
        <v>女</v>
      </c>
      <c r="BG126" s="193" t="str">
        <f>IF(ISBLANK(選手登録!I126),"",選手登録!I126)</f>
        <v/>
      </c>
      <c r="BH126" s="193"/>
      <c r="BI126" s="194"/>
      <c r="BJ126" s="194"/>
      <c r="BK126" s="193"/>
    </row>
    <row r="127" spans="1:63" x14ac:dyDescent="0.15">
      <c r="A127" s="147"/>
      <c r="B127" s="195" t="str">
        <f>IF(ISBLANK(G127),"",COUNTA(G$17:G127)-2)</f>
        <v/>
      </c>
      <c r="C127" s="279"/>
      <c r="D127" s="288">
        <v>24</v>
      </c>
      <c r="E127" s="210">
        <v>24</v>
      </c>
      <c r="F127" s="198" t="str">
        <f t="shared" si="16"/>
        <v/>
      </c>
      <c r="G127" s="199"/>
      <c r="H127" s="200"/>
      <c r="I127" s="201"/>
      <c r="J127" s="202" t="str">
        <f t="shared" si="20"/>
        <v/>
      </c>
      <c r="K127" s="203"/>
      <c r="L127" s="244"/>
      <c r="M127" s="211"/>
      <c r="N127" s="212"/>
      <c r="O127" s="213"/>
      <c r="P127" s="288" t="s">
        <v>905</v>
      </c>
      <c r="Q127" s="289"/>
      <c r="R127" s="71"/>
      <c r="S127" s="72">
        <f t="shared" si="10"/>
        <v>3730</v>
      </c>
      <c r="T127" s="73" t="str">
        <f t="shared" si="11"/>
        <v>吉浦中</v>
      </c>
      <c r="U127" s="54"/>
      <c r="V127" s="209">
        <f t="shared" si="17"/>
        <v>0</v>
      </c>
      <c r="W127" s="209" t="b">
        <f t="shared" si="18"/>
        <v>0</v>
      </c>
      <c r="X127" s="209" t="str">
        <f t="shared" si="19"/>
        <v xml:space="preserve"> </v>
      </c>
      <c r="Z127" s="74">
        <v>3730</v>
      </c>
      <c r="AA127" s="74" t="s">
        <v>1064</v>
      </c>
      <c r="AB127" s="74" t="s">
        <v>1065</v>
      </c>
      <c r="AC127" s="74" t="s">
        <v>964</v>
      </c>
      <c r="AD127" s="74" t="s">
        <v>964</v>
      </c>
      <c r="AE127" s="75" t="s">
        <v>1066</v>
      </c>
      <c r="AF127" s="75" t="s">
        <v>1067</v>
      </c>
      <c r="AG127" s="75" t="s">
        <v>1068</v>
      </c>
      <c r="AH127" s="75" t="s">
        <v>1069</v>
      </c>
      <c r="AJ127" s="76"/>
      <c r="AK127" s="74" t="s">
        <v>1070</v>
      </c>
      <c r="AM127" s="258"/>
      <c r="AN127" s="101"/>
      <c r="AO127" s="101"/>
      <c r="AV127" s="192" t="str">
        <f>IF(BB127="","",SUM(AW$17:AW127))</f>
        <v/>
      </c>
      <c r="AW127" s="192" t="str">
        <f t="shared" si="15"/>
        <v/>
      </c>
      <c r="AX127" s="193" t="str">
        <f>IF(ISBLANK(選手登録!M127),"",選手登録!M127)</f>
        <v/>
      </c>
      <c r="AY127" s="193" t="str">
        <f>IF(ISBLANK(選手登録!N127),"",選手登録!N127)</f>
        <v/>
      </c>
      <c r="AZ127" s="193" t="str">
        <f>IF(ISBLANK(選手登録!O127),"",選手登録!O127)</f>
        <v/>
      </c>
      <c r="BA127" s="193" t="str">
        <f>IF(ISBLANK(選手登録!F127),"",選手登録!F127)</f>
        <v/>
      </c>
      <c r="BB127" s="193" t="str">
        <f>IF(ISBLANK(選手登録!G127),"",選手登録!G127)</f>
        <v/>
      </c>
      <c r="BC127" s="193" t="str">
        <f>IF(ISBLANK(選手登録!H127),"",選手登録!H127)</f>
        <v/>
      </c>
      <c r="BD127" s="193" t="str">
        <f>IF(ISBLANK(選手登録!K127),"",DBCS(選手登録!K127))</f>
        <v/>
      </c>
      <c r="BE127" s="193" t="str">
        <f>IF(ISBLANK(選手登録!L127),"",DBCS(選手登録!L127))</f>
        <v/>
      </c>
      <c r="BF127" s="193" t="str">
        <f>IF(ISBLANK(選手登録!P127),"",選手登録!P127)</f>
        <v>女</v>
      </c>
      <c r="BG127" s="193" t="str">
        <f>IF(ISBLANK(選手登録!I127),"",選手登録!I127)</f>
        <v/>
      </c>
      <c r="BH127" s="193"/>
      <c r="BI127" s="194"/>
      <c r="BJ127" s="194"/>
      <c r="BK127" s="193"/>
    </row>
    <row r="128" spans="1:63" ht="14.25" thickBot="1" x14ac:dyDescent="0.2">
      <c r="A128" s="147"/>
      <c r="B128" s="195" t="str">
        <f>IF(ISBLANK(G128),"",COUNTA(G$17:G128)-2)</f>
        <v/>
      </c>
      <c r="C128" s="279"/>
      <c r="D128" s="288">
        <v>25</v>
      </c>
      <c r="E128" s="245">
        <v>25</v>
      </c>
      <c r="F128" s="109" t="str">
        <f t="shared" si="16"/>
        <v/>
      </c>
      <c r="G128" s="235"/>
      <c r="H128" s="236"/>
      <c r="I128" s="237"/>
      <c r="J128" s="238" t="str">
        <f t="shared" si="20"/>
        <v/>
      </c>
      <c r="K128" s="239"/>
      <c r="L128" s="257"/>
      <c r="M128" s="241"/>
      <c r="N128" s="242"/>
      <c r="O128" s="243"/>
      <c r="P128" s="288" t="s">
        <v>905</v>
      </c>
      <c r="Q128" s="289"/>
      <c r="R128" s="71"/>
      <c r="S128" s="72">
        <f t="shared" si="10"/>
        <v>3760</v>
      </c>
      <c r="T128" s="73" t="str">
        <f t="shared" si="11"/>
        <v>天応中</v>
      </c>
      <c r="U128" s="54"/>
      <c r="V128" s="209">
        <f t="shared" si="17"/>
        <v>0</v>
      </c>
      <c r="W128" s="209" t="b">
        <f t="shared" si="18"/>
        <v>0</v>
      </c>
      <c r="X128" s="209" t="str">
        <f t="shared" si="19"/>
        <v xml:space="preserve"> </v>
      </c>
      <c r="Z128" s="74">
        <v>3760</v>
      </c>
      <c r="AA128" s="74" t="s">
        <v>1071</v>
      </c>
      <c r="AB128" s="74" t="s">
        <v>1072</v>
      </c>
      <c r="AC128" s="74" t="s">
        <v>964</v>
      </c>
      <c r="AD128" s="74" t="s">
        <v>964</v>
      </c>
      <c r="AE128" s="75" t="s">
        <v>1073</v>
      </c>
      <c r="AF128" s="75" t="s">
        <v>1074</v>
      </c>
      <c r="AG128" s="75" t="s">
        <v>1075</v>
      </c>
      <c r="AH128" s="75" t="s">
        <v>1076</v>
      </c>
      <c r="AJ128" s="76"/>
      <c r="AK128" s="74" t="s">
        <v>1077</v>
      </c>
      <c r="AM128" s="258"/>
      <c r="AN128" s="101"/>
      <c r="AO128" s="101"/>
      <c r="AV128" s="192" t="str">
        <f>IF(BB128="","",SUM(AW$17:AW128))</f>
        <v/>
      </c>
      <c r="AW128" s="192" t="str">
        <f t="shared" si="15"/>
        <v/>
      </c>
      <c r="AX128" s="193" t="str">
        <f>IF(ISBLANK(選手登録!M128),"",選手登録!M128)</f>
        <v/>
      </c>
      <c r="AY128" s="193" t="str">
        <f>IF(ISBLANK(選手登録!N128),"",選手登録!N128)</f>
        <v/>
      </c>
      <c r="AZ128" s="193" t="str">
        <f>IF(ISBLANK(選手登録!O128),"",選手登録!O128)</f>
        <v/>
      </c>
      <c r="BA128" s="193" t="str">
        <f>IF(ISBLANK(選手登録!F128),"",選手登録!F128)</f>
        <v/>
      </c>
      <c r="BB128" s="193" t="str">
        <f>IF(ISBLANK(選手登録!G128),"",選手登録!G128)</f>
        <v/>
      </c>
      <c r="BC128" s="193" t="str">
        <f>IF(ISBLANK(選手登録!H128),"",選手登録!H128)</f>
        <v/>
      </c>
      <c r="BD128" s="193" t="str">
        <f>IF(ISBLANK(選手登録!K128),"",DBCS(選手登録!K128))</f>
        <v/>
      </c>
      <c r="BE128" s="193" t="str">
        <f>IF(ISBLANK(選手登録!L128),"",DBCS(選手登録!L128))</f>
        <v/>
      </c>
      <c r="BF128" s="193" t="str">
        <f>IF(ISBLANK(選手登録!P128),"",選手登録!P128)</f>
        <v>女</v>
      </c>
      <c r="BG128" s="193" t="str">
        <f>IF(ISBLANK(選手登録!I128),"",選手登録!I128)</f>
        <v/>
      </c>
      <c r="BH128" s="193"/>
      <c r="BI128" s="194"/>
      <c r="BJ128" s="194"/>
      <c r="BK128" s="193"/>
    </row>
    <row r="129" spans="1:63" x14ac:dyDescent="0.15">
      <c r="A129" s="147"/>
      <c r="B129" s="195" t="str">
        <f>IF(ISBLANK(G129),"",COUNTA(G$17:G129)-2)</f>
        <v/>
      </c>
      <c r="C129" s="279"/>
      <c r="D129" s="288">
        <v>26</v>
      </c>
      <c r="E129" s="197">
        <v>26</v>
      </c>
      <c r="F129" s="252" t="str">
        <f t="shared" si="16"/>
        <v/>
      </c>
      <c r="G129" s="199"/>
      <c r="H129" s="200"/>
      <c r="I129" s="201"/>
      <c r="J129" s="202" t="str">
        <f t="shared" si="20"/>
        <v/>
      </c>
      <c r="K129" s="203"/>
      <c r="L129" s="244"/>
      <c r="M129" s="232"/>
      <c r="N129" s="233"/>
      <c r="O129" s="234"/>
      <c r="P129" s="288" t="s">
        <v>905</v>
      </c>
      <c r="Q129" s="289"/>
      <c r="R129" s="71"/>
      <c r="S129" s="72">
        <f t="shared" si="10"/>
        <v>3790</v>
      </c>
      <c r="T129" s="73" t="str">
        <f t="shared" si="11"/>
        <v>昭和中</v>
      </c>
      <c r="U129" s="54"/>
      <c r="V129" s="209">
        <f t="shared" si="17"/>
        <v>0</v>
      </c>
      <c r="W129" s="209" t="b">
        <f t="shared" si="18"/>
        <v>0</v>
      </c>
      <c r="X129" s="209" t="str">
        <f t="shared" si="19"/>
        <v xml:space="preserve"> </v>
      </c>
      <c r="Z129" s="74">
        <v>3790</v>
      </c>
      <c r="AA129" s="74" t="s">
        <v>1078</v>
      </c>
      <c r="AB129" s="74" t="s">
        <v>1079</v>
      </c>
      <c r="AC129" s="74" t="s">
        <v>964</v>
      </c>
      <c r="AD129" s="74" t="s">
        <v>964</v>
      </c>
      <c r="AE129" s="75" t="s">
        <v>1080</v>
      </c>
      <c r="AF129" s="75" t="s">
        <v>1081</v>
      </c>
      <c r="AG129" s="75" t="s">
        <v>1082</v>
      </c>
      <c r="AH129" s="75" t="s">
        <v>1083</v>
      </c>
      <c r="AJ129" s="76"/>
      <c r="AK129" s="74" t="s">
        <v>1084</v>
      </c>
      <c r="AM129" s="258"/>
      <c r="AN129" s="101"/>
      <c r="AO129" s="101"/>
      <c r="AV129" s="192" t="str">
        <f>IF(BB129="","",SUM(AW$17:AW129))</f>
        <v/>
      </c>
      <c r="AW129" s="192" t="str">
        <f t="shared" si="15"/>
        <v/>
      </c>
      <c r="AX129" s="193" t="str">
        <f>IF(ISBLANK(選手登録!M129),"",選手登録!M129)</f>
        <v/>
      </c>
      <c r="AY129" s="193" t="str">
        <f>IF(ISBLANK(選手登録!N129),"",選手登録!N129)</f>
        <v/>
      </c>
      <c r="AZ129" s="193" t="str">
        <f>IF(ISBLANK(選手登録!O129),"",選手登録!O129)</f>
        <v/>
      </c>
      <c r="BA129" s="193" t="str">
        <f>IF(ISBLANK(選手登録!F129),"",選手登録!F129)</f>
        <v/>
      </c>
      <c r="BB129" s="193" t="str">
        <f>IF(ISBLANK(選手登録!G129),"",選手登録!G129)</f>
        <v/>
      </c>
      <c r="BC129" s="193" t="str">
        <f>IF(ISBLANK(選手登録!H129),"",選手登録!H129)</f>
        <v/>
      </c>
      <c r="BD129" s="193" t="str">
        <f>IF(ISBLANK(選手登録!K129),"",DBCS(選手登録!K129))</f>
        <v/>
      </c>
      <c r="BE129" s="193" t="str">
        <f>IF(ISBLANK(選手登録!L129),"",DBCS(選手登録!L129))</f>
        <v/>
      </c>
      <c r="BF129" s="193" t="str">
        <f>IF(ISBLANK(選手登録!P129),"",選手登録!P129)</f>
        <v>女</v>
      </c>
      <c r="BG129" s="193" t="str">
        <f>IF(ISBLANK(選手登録!I129),"",選手登録!I129)</f>
        <v/>
      </c>
      <c r="BH129" s="193"/>
      <c r="BI129" s="194"/>
      <c r="BJ129" s="194"/>
      <c r="BK129" s="193"/>
    </row>
    <row r="130" spans="1:63" x14ac:dyDescent="0.15">
      <c r="A130" s="147"/>
      <c r="B130" s="195" t="str">
        <f>IF(ISBLANK(G130),"",COUNTA(G$17:G130)-2)</f>
        <v/>
      </c>
      <c r="C130" s="279"/>
      <c r="D130" s="288">
        <v>27</v>
      </c>
      <c r="E130" s="210">
        <v>27</v>
      </c>
      <c r="F130" s="253" t="str">
        <f t="shared" si="16"/>
        <v/>
      </c>
      <c r="G130" s="199"/>
      <c r="H130" s="200"/>
      <c r="I130" s="201"/>
      <c r="J130" s="202" t="str">
        <f t="shared" si="20"/>
        <v/>
      </c>
      <c r="K130" s="203"/>
      <c r="L130" s="244"/>
      <c r="M130" s="211"/>
      <c r="N130" s="212"/>
      <c r="O130" s="213"/>
      <c r="P130" s="288" t="s">
        <v>905</v>
      </c>
      <c r="Q130" s="289"/>
      <c r="R130" s="71"/>
      <c r="S130" s="72">
        <f t="shared" si="10"/>
        <v>3820</v>
      </c>
      <c r="T130" s="73" t="str">
        <f t="shared" si="11"/>
        <v>昭和北中</v>
      </c>
      <c r="U130" s="54"/>
      <c r="V130" s="209">
        <f t="shared" si="17"/>
        <v>0</v>
      </c>
      <c r="W130" s="209" t="b">
        <f t="shared" si="18"/>
        <v>0</v>
      </c>
      <c r="X130" s="209" t="str">
        <f t="shared" si="19"/>
        <v xml:space="preserve"> </v>
      </c>
      <c r="Z130" s="74">
        <v>3820</v>
      </c>
      <c r="AA130" s="74" t="s">
        <v>1085</v>
      </c>
      <c r="AB130" s="74" t="s">
        <v>1086</v>
      </c>
      <c r="AC130" s="74" t="s">
        <v>964</v>
      </c>
      <c r="AD130" s="74" t="s">
        <v>964</v>
      </c>
      <c r="AE130" s="75" t="s">
        <v>1087</v>
      </c>
      <c r="AF130" s="75" t="s">
        <v>1088</v>
      </c>
      <c r="AG130" s="75" t="s">
        <v>1089</v>
      </c>
      <c r="AH130" s="75" t="s">
        <v>1090</v>
      </c>
      <c r="AJ130" s="76"/>
      <c r="AK130" s="74" t="s">
        <v>1091</v>
      </c>
      <c r="AM130" s="258"/>
      <c r="AN130" s="101"/>
      <c r="AO130" s="101"/>
      <c r="AV130" s="192" t="str">
        <f>IF(BB130="","",SUM(AW$17:AW130))</f>
        <v/>
      </c>
      <c r="AW130" s="192" t="str">
        <f t="shared" si="15"/>
        <v/>
      </c>
      <c r="AX130" s="193" t="str">
        <f>IF(ISBLANK(選手登録!M130),"",選手登録!M130)</f>
        <v/>
      </c>
      <c r="AY130" s="193" t="str">
        <f>IF(ISBLANK(選手登録!N130),"",選手登録!N130)</f>
        <v/>
      </c>
      <c r="AZ130" s="193" t="str">
        <f>IF(ISBLANK(選手登録!O130),"",選手登録!O130)</f>
        <v/>
      </c>
      <c r="BA130" s="193" t="str">
        <f>IF(ISBLANK(選手登録!F130),"",選手登録!F130)</f>
        <v/>
      </c>
      <c r="BB130" s="193" t="str">
        <f>IF(ISBLANK(選手登録!G130),"",選手登録!G130)</f>
        <v/>
      </c>
      <c r="BC130" s="193" t="str">
        <f>IF(ISBLANK(選手登録!H130),"",選手登録!H130)</f>
        <v/>
      </c>
      <c r="BD130" s="193" t="str">
        <f>IF(ISBLANK(選手登録!K130),"",DBCS(選手登録!K130))</f>
        <v/>
      </c>
      <c r="BE130" s="193" t="str">
        <f>IF(ISBLANK(選手登録!L130),"",DBCS(選手登録!L130))</f>
        <v/>
      </c>
      <c r="BF130" s="193" t="str">
        <f>IF(ISBLANK(選手登録!P130),"",選手登録!P130)</f>
        <v>女</v>
      </c>
      <c r="BG130" s="193" t="str">
        <f>IF(ISBLANK(選手登録!I130),"",選手登録!I130)</f>
        <v/>
      </c>
      <c r="BH130" s="193"/>
      <c r="BI130" s="194"/>
      <c r="BJ130" s="194"/>
      <c r="BK130" s="193"/>
    </row>
    <row r="131" spans="1:63" x14ac:dyDescent="0.15">
      <c r="A131" s="147"/>
      <c r="B131" s="195" t="str">
        <f>IF(ISBLANK(G131),"",COUNTA(G$17:G131)-2)</f>
        <v/>
      </c>
      <c r="C131" s="279"/>
      <c r="D131" s="288">
        <v>28</v>
      </c>
      <c r="E131" s="210">
        <v>28</v>
      </c>
      <c r="F131" s="253" t="str">
        <f t="shared" si="16"/>
        <v/>
      </c>
      <c r="G131" s="199"/>
      <c r="H131" s="200"/>
      <c r="I131" s="201"/>
      <c r="J131" s="202" t="str">
        <f t="shared" si="20"/>
        <v/>
      </c>
      <c r="K131" s="203"/>
      <c r="L131" s="244"/>
      <c r="M131" s="211"/>
      <c r="N131" s="212"/>
      <c r="O131" s="213"/>
      <c r="P131" s="288" t="s">
        <v>905</v>
      </c>
      <c r="Q131" s="289"/>
      <c r="R131" s="71"/>
      <c r="S131" s="72">
        <f t="shared" si="10"/>
        <v>3850</v>
      </c>
      <c r="T131" s="73" t="str">
        <f t="shared" si="11"/>
        <v>呉青山中</v>
      </c>
      <c r="U131" s="54"/>
      <c r="V131" s="209">
        <f t="shared" si="17"/>
        <v>0</v>
      </c>
      <c r="W131" s="209" t="b">
        <f t="shared" si="18"/>
        <v>0</v>
      </c>
      <c r="X131" s="209" t="str">
        <f t="shared" si="19"/>
        <v xml:space="preserve"> </v>
      </c>
      <c r="Z131" s="74">
        <v>3850</v>
      </c>
      <c r="AA131" s="74" t="s">
        <v>1092</v>
      </c>
      <c r="AB131" s="74" t="s">
        <v>1093</v>
      </c>
      <c r="AC131" s="74" t="s">
        <v>964</v>
      </c>
      <c r="AD131" s="74" t="s">
        <v>964</v>
      </c>
      <c r="AE131" s="75" t="s">
        <v>1094</v>
      </c>
      <c r="AF131" s="75" t="s">
        <v>1095</v>
      </c>
      <c r="AG131" s="75" t="s">
        <v>1096</v>
      </c>
      <c r="AH131" s="75" t="s">
        <v>1097</v>
      </c>
      <c r="AJ131" s="76"/>
      <c r="AK131" s="74" t="s">
        <v>1098</v>
      </c>
      <c r="AM131" s="258"/>
      <c r="AN131" s="101"/>
      <c r="AO131" s="101"/>
      <c r="AV131" s="192" t="str">
        <f>IF(BB131="","",SUM(AW$17:AW131))</f>
        <v/>
      </c>
      <c r="AW131" s="192" t="str">
        <f t="shared" si="15"/>
        <v/>
      </c>
      <c r="AX131" s="193" t="str">
        <f>IF(ISBLANK(選手登録!M131),"",選手登録!M131)</f>
        <v/>
      </c>
      <c r="AY131" s="193" t="str">
        <f>IF(ISBLANK(選手登録!N131),"",選手登録!N131)</f>
        <v/>
      </c>
      <c r="AZ131" s="193" t="str">
        <f>IF(ISBLANK(選手登録!O131),"",選手登録!O131)</f>
        <v/>
      </c>
      <c r="BA131" s="193" t="str">
        <f>IF(ISBLANK(選手登録!F131),"",選手登録!F131)</f>
        <v/>
      </c>
      <c r="BB131" s="193" t="str">
        <f>IF(ISBLANK(選手登録!G131),"",選手登録!G131)</f>
        <v/>
      </c>
      <c r="BC131" s="193" t="str">
        <f>IF(ISBLANK(選手登録!H131),"",選手登録!H131)</f>
        <v/>
      </c>
      <c r="BD131" s="193" t="str">
        <f>IF(ISBLANK(選手登録!K131),"",DBCS(選手登録!K131))</f>
        <v/>
      </c>
      <c r="BE131" s="193" t="str">
        <f>IF(ISBLANK(選手登録!L131),"",DBCS(選手登録!L131))</f>
        <v/>
      </c>
      <c r="BF131" s="193" t="str">
        <f>IF(ISBLANK(選手登録!P131),"",選手登録!P131)</f>
        <v>女</v>
      </c>
      <c r="BG131" s="193" t="str">
        <f>IF(ISBLANK(選手登録!I131),"",選手登録!I131)</f>
        <v/>
      </c>
      <c r="BH131" s="193"/>
      <c r="BI131" s="194"/>
      <c r="BJ131" s="194"/>
      <c r="BK131" s="193"/>
    </row>
    <row r="132" spans="1:63" x14ac:dyDescent="0.15">
      <c r="A132" s="147"/>
      <c r="B132" s="195" t="str">
        <f>IF(ISBLANK(G132),"",COUNTA(G$17:G132)-2)</f>
        <v/>
      </c>
      <c r="C132" s="279"/>
      <c r="D132" s="288">
        <v>29</v>
      </c>
      <c r="E132" s="210">
        <v>29</v>
      </c>
      <c r="F132" s="253" t="str">
        <f t="shared" si="16"/>
        <v/>
      </c>
      <c r="G132" s="199"/>
      <c r="H132" s="200"/>
      <c r="I132" s="201"/>
      <c r="J132" s="202" t="str">
        <f t="shared" si="20"/>
        <v/>
      </c>
      <c r="K132" s="203"/>
      <c r="L132" s="244"/>
      <c r="M132" s="211"/>
      <c r="N132" s="212"/>
      <c r="O132" s="213"/>
      <c r="P132" s="288" t="s">
        <v>905</v>
      </c>
      <c r="Q132" s="289"/>
      <c r="R132" s="71"/>
      <c r="S132" s="72">
        <f t="shared" ref="S132:S195" si="21">Z132</f>
        <v>3880</v>
      </c>
      <c r="T132" s="73" t="str">
        <f t="shared" si="11"/>
        <v/>
      </c>
      <c r="U132" s="54"/>
      <c r="V132" s="209">
        <f t="shared" si="17"/>
        <v>0</v>
      </c>
      <c r="W132" s="209" t="b">
        <f t="shared" si="18"/>
        <v>0</v>
      </c>
      <c r="X132" s="209" t="str">
        <f t="shared" si="19"/>
        <v xml:space="preserve"> </v>
      </c>
      <c r="Z132" s="74">
        <v>3880</v>
      </c>
      <c r="AA132" s="74"/>
      <c r="AB132" s="74"/>
      <c r="AC132" s="74"/>
      <c r="AD132" s="74"/>
      <c r="AE132" s="75"/>
      <c r="AF132" s="75"/>
      <c r="AG132" s="75"/>
      <c r="AH132" s="75"/>
      <c r="AJ132" s="76"/>
      <c r="AK132" s="74"/>
      <c r="AM132" s="258"/>
      <c r="AN132" s="101"/>
      <c r="AO132" s="101"/>
      <c r="AV132" s="192" t="str">
        <f>IF(BB132="","",SUM(AW$17:AW132))</f>
        <v/>
      </c>
      <c r="AW132" s="192" t="str">
        <f t="shared" si="15"/>
        <v/>
      </c>
      <c r="AX132" s="193" t="str">
        <f>IF(ISBLANK(選手登録!M132),"",選手登録!M132)</f>
        <v/>
      </c>
      <c r="AY132" s="193" t="str">
        <f>IF(ISBLANK(選手登録!N132),"",選手登録!N132)</f>
        <v/>
      </c>
      <c r="AZ132" s="193" t="str">
        <f>IF(ISBLANK(選手登録!O132),"",選手登録!O132)</f>
        <v/>
      </c>
      <c r="BA132" s="193" t="str">
        <f>IF(ISBLANK(選手登録!F132),"",選手登録!F132)</f>
        <v/>
      </c>
      <c r="BB132" s="193" t="str">
        <f>IF(ISBLANK(選手登録!G132),"",選手登録!G132)</f>
        <v/>
      </c>
      <c r="BC132" s="193" t="str">
        <f>IF(ISBLANK(選手登録!H132),"",選手登録!H132)</f>
        <v/>
      </c>
      <c r="BD132" s="193" t="str">
        <f>IF(ISBLANK(選手登録!K132),"",DBCS(選手登録!K132))</f>
        <v/>
      </c>
      <c r="BE132" s="193" t="str">
        <f>IF(ISBLANK(選手登録!L132),"",DBCS(選手登録!L132))</f>
        <v/>
      </c>
      <c r="BF132" s="193" t="str">
        <f>IF(ISBLANK(選手登録!P132),"",選手登録!P132)</f>
        <v>女</v>
      </c>
      <c r="BG132" s="193" t="str">
        <f>IF(ISBLANK(選手登録!I132),"",選手登録!I132)</f>
        <v/>
      </c>
      <c r="BH132" s="193"/>
      <c r="BI132" s="194"/>
      <c r="BJ132" s="194"/>
      <c r="BK132" s="193"/>
    </row>
    <row r="133" spans="1:63" ht="14.25" thickBot="1" x14ac:dyDescent="0.2">
      <c r="A133" s="147"/>
      <c r="B133" s="195" t="str">
        <f>IF(ISBLANK(G133),"",COUNTA(G$17:G133)-2)</f>
        <v/>
      </c>
      <c r="C133" s="279"/>
      <c r="D133" s="288">
        <v>10030</v>
      </c>
      <c r="E133" s="214">
        <v>30</v>
      </c>
      <c r="F133" s="254" t="str">
        <f t="shared" si="16"/>
        <v/>
      </c>
      <c r="G133" s="216"/>
      <c r="H133" s="217"/>
      <c r="I133" s="218"/>
      <c r="J133" s="219" t="str">
        <f t="shared" si="20"/>
        <v/>
      </c>
      <c r="K133" s="220"/>
      <c r="L133" s="255"/>
      <c r="M133" s="222"/>
      <c r="N133" s="242"/>
      <c r="O133" s="243"/>
      <c r="P133" s="288" t="s">
        <v>905</v>
      </c>
      <c r="Q133" s="289"/>
      <c r="R133" s="71"/>
      <c r="S133" s="72">
        <f t="shared" si="21"/>
        <v>3910</v>
      </c>
      <c r="T133" s="73" t="str">
        <f t="shared" ref="T133:T196" si="22">IF(ISBLANK(AA133),"",AA133)</f>
        <v>川尻中</v>
      </c>
      <c r="U133" s="54"/>
      <c r="V133" s="209">
        <f t="shared" si="17"/>
        <v>0</v>
      </c>
      <c r="W133" s="209" t="b">
        <f t="shared" si="18"/>
        <v>0</v>
      </c>
      <c r="X133" s="209" t="str">
        <f t="shared" si="19"/>
        <v xml:space="preserve"> </v>
      </c>
      <c r="Z133" s="74">
        <v>3910</v>
      </c>
      <c r="AA133" s="74" t="s">
        <v>1099</v>
      </c>
      <c r="AB133" s="74" t="s">
        <v>1100</v>
      </c>
      <c r="AC133" s="74" t="s">
        <v>964</v>
      </c>
      <c r="AD133" s="74" t="s">
        <v>964</v>
      </c>
      <c r="AE133" s="75" t="s">
        <v>1101</v>
      </c>
      <c r="AF133" s="75" t="s">
        <v>1102</v>
      </c>
      <c r="AG133" s="75" t="s">
        <v>1103</v>
      </c>
      <c r="AH133" s="75" t="s">
        <v>1104</v>
      </c>
      <c r="AJ133" s="76"/>
      <c r="AK133" s="74" t="s">
        <v>1105</v>
      </c>
      <c r="AM133" s="258"/>
      <c r="AN133" s="101"/>
      <c r="AO133" s="101"/>
      <c r="AV133" s="192" t="str">
        <f>IF(BB133="","",SUM(AW$17:AW133))</f>
        <v/>
      </c>
      <c r="AW133" s="192" t="str">
        <f t="shared" si="15"/>
        <v/>
      </c>
      <c r="AX133" s="193" t="str">
        <f>IF(ISBLANK(選手登録!M133),"",選手登録!M133)</f>
        <v/>
      </c>
      <c r="AY133" s="193" t="str">
        <f>IF(ISBLANK(選手登録!N133),"",選手登録!N133)</f>
        <v/>
      </c>
      <c r="AZ133" s="193" t="str">
        <f>IF(ISBLANK(選手登録!O133),"",選手登録!O133)</f>
        <v/>
      </c>
      <c r="BA133" s="193" t="str">
        <f>IF(ISBLANK(選手登録!F133),"",選手登録!F133)</f>
        <v/>
      </c>
      <c r="BB133" s="193" t="str">
        <f>IF(ISBLANK(選手登録!G133),"",選手登録!G133)</f>
        <v/>
      </c>
      <c r="BC133" s="193" t="str">
        <f>IF(ISBLANK(選手登録!H133),"",選手登録!H133)</f>
        <v/>
      </c>
      <c r="BD133" s="193" t="str">
        <f>IF(ISBLANK(選手登録!K133),"",DBCS(選手登録!K133))</f>
        <v/>
      </c>
      <c r="BE133" s="193" t="str">
        <f>IF(ISBLANK(選手登録!L133),"",DBCS(選手登録!L133))</f>
        <v/>
      </c>
      <c r="BF133" s="193" t="str">
        <f>IF(ISBLANK(選手登録!P133),"",選手登録!P133)</f>
        <v>女</v>
      </c>
      <c r="BG133" s="193" t="str">
        <f>IF(ISBLANK(選手登録!I133),"",選手登録!I133)</f>
        <v/>
      </c>
      <c r="BH133" s="193"/>
      <c r="BI133" s="194"/>
      <c r="BJ133" s="194"/>
      <c r="BK133" s="193"/>
    </row>
    <row r="134" spans="1:63" x14ac:dyDescent="0.15">
      <c r="A134" s="147"/>
      <c r="B134" s="195" t="str">
        <f>IF(ISBLANK(G134),"",COUNTA(G$17:G134)-2)</f>
        <v/>
      </c>
      <c r="C134" s="279"/>
      <c r="D134" s="288">
        <v>10031</v>
      </c>
      <c r="E134" s="225">
        <v>31</v>
      </c>
      <c r="F134" s="198" t="str">
        <f t="shared" si="16"/>
        <v/>
      </c>
      <c r="G134" s="226"/>
      <c r="H134" s="227"/>
      <c r="I134" s="228"/>
      <c r="J134" s="229" t="str">
        <f t="shared" si="20"/>
        <v/>
      </c>
      <c r="K134" s="230"/>
      <c r="L134" s="256"/>
      <c r="M134" s="232"/>
      <c r="N134" s="233"/>
      <c r="O134" s="234"/>
      <c r="P134" s="288" t="s">
        <v>905</v>
      </c>
      <c r="Q134" s="289"/>
      <c r="R134" s="71"/>
      <c r="S134" s="72">
        <f t="shared" si="21"/>
        <v>3940</v>
      </c>
      <c r="T134" s="73" t="str">
        <f t="shared" si="22"/>
        <v>安浦中</v>
      </c>
      <c r="U134" s="54"/>
      <c r="V134" s="209">
        <f t="shared" si="17"/>
        <v>0</v>
      </c>
      <c r="W134" s="209" t="b">
        <f t="shared" si="18"/>
        <v>0</v>
      </c>
      <c r="X134" s="209" t="str">
        <f t="shared" si="19"/>
        <v xml:space="preserve"> </v>
      </c>
      <c r="Z134" s="74">
        <v>3940</v>
      </c>
      <c r="AA134" s="74" t="s">
        <v>1106</v>
      </c>
      <c r="AB134" s="74" t="s">
        <v>1107</v>
      </c>
      <c r="AC134" s="74" t="s">
        <v>964</v>
      </c>
      <c r="AD134" s="74" t="s">
        <v>964</v>
      </c>
      <c r="AE134" s="75" t="s">
        <v>1108</v>
      </c>
      <c r="AF134" s="75" t="s">
        <v>1109</v>
      </c>
      <c r="AG134" s="75" t="s">
        <v>1110</v>
      </c>
      <c r="AH134" s="75" t="s">
        <v>1111</v>
      </c>
      <c r="AJ134" s="298"/>
      <c r="AK134" s="74" t="s">
        <v>1112</v>
      </c>
      <c r="AM134" s="258"/>
      <c r="AN134" s="101"/>
      <c r="AO134" s="101"/>
      <c r="AV134" s="192" t="str">
        <f>IF(BB134="","",SUM(AW$17:AW134))</f>
        <v/>
      </c>
      <c r="AW134" s="192" t="str">
        <f t="shared" si="15"/>
        <v/>
      </c>
      <c r="AX134" s="193" t="str">
        <f>IF(ISBLANK(選手登録!M134),"",選手登録!M134)</f>
        <v/>
      </c>
      <c r="AY134" s="193" t="str">
        <f>IF(ISBLANK(選手登録!N134),"",選手登録!N134)</f>
        <v/>
      </c>
      <c r="AZ134" s="193" t="str">
        <f>IF(ISBLANK(選手登録!O134),"",選手登録!O134)</f>
        <v/>
      </c>
      <c r="BA134" s="193" t="str">
        <f>IF(ISBLANK(選手登録!F134),"",選手登録!F134)</f>
        <v/>
      </c>
      <c r="BB134" s="193" t="str">
        <f>IF(ISBLANK(選手登録!G134),"",選手登録!G134)</f>
        <v/>
      </c>
      <c r="BC134" s="193" t="str">
        <f>IF(ISBLANK(選手登録!H134),"",選手登録!H134)</f>
        <v/>
      </c>
      <c r="BD134" s="193" t="str">
        <f>IF(ISBLANK(選手登録!K134),"",DBCS(選手登録!K134))</f>
        <v/>
      </c>
      <c r="BE134" s="193" t="str">
        <f>IF(ISBLANK(選手登録!L134),"",DBCS(選手登録!L134))</f>
        <v/>
      </c>
      <c r="BF134" s="193" t="str">
        <f>IF(ISBLANK(選手登録!P134),"",選手登録!P134)</f>
        <v>女</v>
      </c>
      <c r="BG134" s="193" t="str">
        <f>IF(ISBLANK(選手登録!I134),"",選手登録!I134)</f>
        <v/>
      </c>
      <c r="BH134" s="193"/>
      <c r="BI134" s="194"/>
      <c r="BJ134" s="194"/>
      <c r="BK134" s="193"/>
    </row>
    <row r="135" spans="1:63" x14ac:dyDescent="0.15">
      <c r="A135" s="147"/>
      <c r="B135" s="195" t="str">
        <f>IF(ISBLANK(G135),"",COUNTA(G$17:G135)-2)</f>
        <v/>
      </c>
      <c r="C135" s="279"/>
      <c r="D135" s="288">
        <v>10032</v>
      </c>
      <c r="E135" s="210">
        <v>32</v>
      </c>
      <c r="F135" s="198" t="str">
        <f t="shared" si="16"/>
        <v/>
      </c>
      <c r="G135" s="199"/>
      <c r="H135" s="200"/>
      <c r="I135" s="201"/>
      <c r="J135" s="202" t="str">
        <f t="shared" si="20"/>
        <v/>
      </c>
      <c r="K135" s="203"/>
      <c r="L135" s="244"/>
      <c r="M135" s="211"/>
      <c r="N135" s="212"/>
      <c r="O135" s="213"/>
      <c r="P135" s="288" t="s">
        <v>905</v>
      </c>
      <c r="Q135" s="289"/>
      <c r="R135" s="71"/>
      <c r="S135" s="72">
        <f t="shared" si="21"/>
        <v>3970</v>
      </c>
      <c r="T135" s="73" t="str">
        <f t="shared" si="22"/>
        <v>豊浜中</v>
      </c>
      <c r="U135" s="54"/>
      <c r="V135" s="209">
        <f t="shared" si="17"/>
        <v>0</v>
      </c>
      <c r="W135" s="209" t="b">
        <f t="shared" si="18"/>
        <v>0</v>
      </c>
      <c r="X135" s="209" t="str">
        <f t="shared" si="19"/>
        <v xml:space="preserve"> </v>
      </c>
      <c r="Z135" s="74">
        <v>3970</v>
      </c>
      <c r="AA135" s="74" t="s">
        <v>1113</v>
      </c>
      <c r="AB135" s="74" t="s">
        <v>1114</v>
      </c>
      <c r="AC135" s="74" t="s">
        <v>964</v>
      </c>
      <c r="AD135" s="74" t="s">
        <v>964</v>
      </c>
      <c r="AE135" s="75" t="s">
        <v>1115</v>
      </c>
      <c r="AF135" s="75" t="s">
        <v>1116</v>
      </c>
      <c r="AG135" s="75" t="s">
        <v>1117</v>
      </c>
      <c r="AH135" s="75" t="s">
        <v>1118</v>
      </c>
      <c r="AJ135" s="298"/>
      <c r="AK135" s="74" t="s">
        <v>1119</v>
      </c>
      <c r="AM135" s="258"/>
      <c r="AN135" s="101"/>
      <c r="AO135" s="101"/>
      <c r="AV135" s="192" t="str">
        <f>IF(BB135="","",SUM(AW$17:AW135))</f>
        <v/>
      </c>
      <c r="AW135" s="192" t="str">
        <f t="shared" si="15"/>
        <v/>
      </c>
      <c r="AX135" s="193" t="str">
        <f>IF(ISBLANK(選手登録!M135),"",選手登録!M135)</f>
        <v/>
      </c>
      <c r="AY135" s="193" t="str">
        <f>IF(ISBLANK(選手登録!N135),"",選手登録!N135)</f>
        <v/>
      </c>
      <c r="AZ135" s="193" t="str">
        <f>IF(ISBLANK(選手登録!O135),"",選手登録!O135)</f>
        <v/>
      </c>
      <c r="BA135" s="193" t="str">
        <f>IF(ISBLANK(選手登録!F135),"",選手登録!F135)</f>
        <v/>
      </c>
      <c r="BB135" s="193" t="str">
        <f>IF(ISBLANK(選手登録!G135),"",選手登録!G135)</f>
        <v/>
      </c>
      <c r="BC135" s="193" t="str">
        <f>IF(ISBLANK(選手登録!H135),"",選手登録!H135)</f>
        <v/>
      </c>
      <c r="BD135" s="193" t="str">
        <f>IF(ISBLANK(選手登録!K135),"",DBCS(選手登録!K135))</f>
        <v/>
      </c>
      <c r="BE135" s="193" t="str">
        <f>IF(ISBLANK(選手登録!L135),"",DBCS(選手登録!L135))</f>
        <v/>
      </c>
      <c r="BF135" s="193" t="str">
        <f>IF(ISBLANK(選手登録!P135),"",選手登録!P135)</f>
        <v>女</v>
      </c>
      <c r="BG135" s="193" t="str">
        <f>IF(ISBLANK(選手登録!I135),"",選手登録!I135)</f>
        <v/>
      </c>
      <c r="BH135" s="193"/>
      <c r="BI135" s="194"/>
      <c r="BJ135" s="194"/>
      <c r="BK135" s="193"/>
    </row>
    <row r="136" spans="1:63" x14ac:dyDescent="0.15">
      <c r="A136" s="147"/>
      <c r="B136" s="195" t="str">
        <f>IF(ISBLANK(G136),"",COUNTA(G$17:G136)-2)</f>
        <v/>
      </c>
      <c r="C136" s="279"/>
      <c r="D136" s="288">
        <v>10033</v>
      </c>
      <c r="E136" s="210">
        <v>33</v>
      </c>
      <c r="F136" s="198" t="str">
        <f t="shared" si="16"/>
        <v/>
      </c>
      <c r="G136" s="199"/>
      <c r="H136" s="200"/>
      <c r="I136" s="201"/>
      <c r="J136" s="202" t="str">
        <f t="shared" si="20"/>
        <v/>
      </c>
      <c r="K136" s="203"/>
      <c r="L136" s="244"/>
      <c r="M136" s="211"/>
      <c r="N136" s="212"/>
      <c r="O136" s="213"/>
      <c r="P136" s="288" t="s">
        <v>905</v>
      </c>
      <c r="Q136" s="289"/>
      <c r="R136" s="71"/>
      <c r="S136" s="72">
        <f t="shared" si="21"/>
        <v>4000</v>
      </c>
      <c r="T136" s="73" t="str">
        <f t="shared" si="22"/>
        <v/>
      </c>
      <c r="U136" s="54"/>
      <c r="V136" s="209">
        <f t="shared" si="17"/>
        <v>0</v>
      </c>
      <c r="W136" s="209" t="b">
        <f t="shared" si="18"/>
        <v>0</v>
      </c>
      <c r="X136" s="209" t="str">
        <f t="shared" si="19"/>
        <v xml:space="preserve"> </v>
      </c>
      <c r="Z136" s="74">
        <v>4000</v>
      </c>
      <c r="AA136" s="74"/>
      <c r="AB136" s="74"/>
      <c r="AC136" s="74"/>
      <c r="AD136" s="74"/>
      <c r="AE136" s="75"/>
      <c r="AF136" s="75"/>
      <c r="AG136" s="75"/>
      <c r="AH136" s="75"/>
      <c r="AJ136" s="298"/>
      <c r="AK136" s="74"/>
      <c r="AM136" s="258"/>
      <c r="AN136" s="101"/>
      <c r="AO136" s="101"/>
      <c r="AV136" s="192" t="str">
        <f>IF(BB136="","",SUM(AW$17:AW136))</f>
        <v/>
      </c>
      <c r="AW136" s="192" t="str">
        <f t="shared" si="15"/>
        <v/>
      </c>
      <c r="AX136" s="193" t="str">
        <f>IF(ISBLANK(選手登録!M136),"",選手登録!M136)</f>
        <v/>
      </c>
      <c r="AY136" s="193" t="str">
        <f>IF(ISBLANK(選手登録!N136),"",選手登録!N136)</f>
        <v/>
      </c>
      <c r="AZ136" s="193" t="str">
        <f>IF(ISBLANK(選手登録!O136),"",選手登録!O136)</f>
        <v/>
      </c>
      <c r="BA136" s="193" t="str">
        <f>IF(ISBLANK(選手登録!F136),"",選手登録!F136)</f>
        <v/>
      </c>
      <c r="BB136" s="193" t="str">
        <f>IF(ISBLANK(選手登録!G136),"",選手登録!G136)</f>
        <v/>
      </c>
      <c r="BC136" s="193" t="str">
        <f>IF(ISBLANK(選手登録!H136),"",選手登録!H136)</f>
        <v/>
      </c>
      <c r="BD136" s="193" t="str">
        <f>IF(ISBLANK(選手登録!K136),"",DBCS(選手登録!K136))</f>
        <v/>
      </c>
      <c r="BE136" s="193" t="str">
        <f>IF(ISBLANK(選手登録!L136),"",DBCS(選手登録!L136))</f>
        <v/>
      </c>
      <c r="BF136" s="193" t="str">
        <f>IF(ISBLANK(選手登録!P136),"",選手登録!P136)</f>
        <v>女</v>
      </c>
      <c r="BG136" s="193" t="str">
        <f>IF(ISBLANK(選手登録!I136),"",選手登録!I136)</f>
        <v/>
      </c>
      <c r="BH136" s="193"/>
      <c r="BI136" s="194"/>
      <c r="BJ136" s="194"/>
      <c r="BK136" s="193"/>
    </row>
    <row r="137" spans="1:63" x14ac:dyDescent="0.15">
      <c r="A137" s="147"/>
      <c r="B137" s="195" t="str">
        <f>IF(ISBLANK(G137),"",COUNTA(G$17:G137)-2)</f>
        <v/>
      </c>
      <c r="C137" s="279"/>
      <c r="D137" s="288">
        <v>10034</v>
      </c>
      <c r="E137" s="210">
        <v>34</v>
      </c>
      <c r="F137" s="198" t="str">
        <f t="shared" si="16"/>
        <v/>
      </c>
      <c r="G137" s="199"/>
      <c r="H137" s="200"/>
      <c r="I137" s="201"/>
      <c r="J137" s="202" t="str">
        <f t="shared" si="20"/>
        <v/>
      </c>
      <c r="K137" s="203"/>
      <c r="L137" s="244"/>
      <c r="M137" s="211"/>
      <c r="N137" s="212"/>
      <c r="O137" s="213"/>
      <c r="P137" s="288" t="s">
        <v>905</v>
      </c>
      <c r="Q137" s="289"/>
      <c r="R137" s="71"/>
      <c r="S137" s="72">
        <f t="shared" si="21"/>
        <v>4030</v>
      </c>
      <c r="T137" s="73" t="str">
        <f t="shared" si="22"/>
        <v>音戸中</v>
      </c>
      <c r="U137" s="54"/>
      <c r="V137" s="209">
        <f t="shared" si="17"/>
        <v>0</v>
      </c>
      <c r="W137" s="209" t="b">
        <f t="shared" si="18"/>
        <v>0</v>
      </c>
      <c r="X137" s="209" t="str">
        <f t="shared" si="19"/>
        <v xml:space="preserve"> </v>
      </c>
      <c r="Z137" s="74">
        <v>4030</v>
      </c>
      <c r="AA137" s="74" t="s">
        <v>1120</v>
      </c>
      <c r="AB137" s="74" t="s">
        <v>1121</v>
      </c>
      <c r="AC137" s="74" t="s">
        <v>964</v>
      </c>
      <c r="AD137" s="74" t="s">
        <v>964</v>
      </c>
      <c r="AE137" s="75" t="s">
        <v>1122</v>
      </c>
      <c r="AF137" s="75" t="s">
        <v>1123</v>
      </c>
      <c r="AG137" s="75" t="s">
        <v>1124</v>
      </c>
      <c r="AH137" s="75" t="s">
        <v>1125</v>
      </c>
      <c r="AJ137" s="298"/>
      <c r="AK137" s="74" t="s">
        <v>1126</v>
      </c>
      <c r="AM137" s="258"/>
      <c r="AN137" s="101"/>
      <c r="AO137" s="101"/>
      <c r="AV137" s="192" t="str">
        <f>IF(BB137="","",SUM(AW$17:AW137))</f>
        <v/>
      </c>
      <c r="AW137" s="192" t="str">
        <f t="shared" si="15"/>
        <v/>
      </c>
      <c r="AX137" s="193" t="str">
        <f>IF(ISBLANK(選手登録!M137),"",選手登録!M137)</f>
        <v/>
      </c>
      <c r="AY137" s="193" t="str">
        <f>IF(ISBLANK(選手登録!N137),"",選手登録!N137)</f>
        <v/>
      </c>
      <c r="AZ137" s="193" t="str">
        <f>IF(ISBLANK(選手登録!O137),"",選手登録!O137)</f>
        <v/>
      </c>
      <c r="BA137" s="193" t="str">
        <f>IF(ISBLANK(選手登録!F137),"",選手登録!F137)</f>
        <v/>
      </c>
      <c r="BB137" s="193" t="str">
        <f>IF(ISBLANK(選手登録!G137),"",選手登録!G137)</f>
        <v/>
      </c>
      <c r="BC137" s="193" t="str">
        <f>IF(ISBLANK(選手登録!H137),"",選手登録!H137)</f>
        <v/>
      </c>
      <c r="BD137" s="193" t="str">
        <f>IF(ISBLANK(選手登録!K137),"",DBCS(選手登録!K137))</f>
        <v/>
      </c>
      <c r="BE137" s="193" t="str">
        <f>IF(ISBLANK(選手登録!L137),"",DBCS(選手登録!L137))</f>
        <v/>
      </c>
      <c r="BF137" s="193" t="str">
        <f>IF(ISBLANK(選手登録!P137),"",選手登録!P137)</f>
        <v>女</v>
      </c>
      <c r="BG137" s="193" t="str">
        <f>IF(ISBLANK(選手登録!I137),"",選手登録!I137)</f>
        <v/>
      </c>
      <c r="BH137" s="193"/>
      <c r="BI137" s="194"/>
      <c r="BJ137" s="194"/>
      <c r="BK137" s="193"/>
    </row>
    <row r="138" spans="1:63" ht="14.25" thickBot="1" x14ac:dyDescent="0.2">
      <c r="A138" s="147"/>
      <c r="B138" s="195" t="str">
        <f>IF(ISBLANK(G138),"",COUNTA(G$17:G138)-2)</f>
        <v/>
      </c>
      <c r="C138" s="279"/>
      <c r="D138" s="288">
        <v>10035</v>
      </c>
      <c r="E138" s="245">
        <v>35</v>
      </c>
      <c r="F138" s="109" t="str">
        <f t="shared" si="16"/>
        <v/>
      </c>
      <c r="G138" s="235"/>
      <c r="H138" s="236"/>
      <c r="I138" s="237"/>
      <c r="J138" s="238" t="str">
        <f t="shared" si="20"/>
        <v/>
      </c>
      <c r="K138" s="239"/>
      <c r="L138" s="257"/>
      <c r="M138" s="241"/>
      <c r="N138" s="242"/>
      <c r="O138" s="243"/>
      <c r="P138" s="288" t="s">
        <v>905</v>
      </c>
      <c r="Q138" s="289"/>
      <c r="R138" s="71"/>
      <c r="S138" s="72">
        <f t="shared" si="21"/>
        <v>4060</v>
      </c>
      <c r="T138" s="73" t="str">
        <f t="shared" si="22"/>
        <v>明徳中</v>
      </c>
      <c r="U138" s="54"/>
      <c r="V138" s="209">
        <f t="shared" si="17"/>
        <v>0</v>
      </c>
      <c r="W138" s="209" t="b">
        <f t="shared" si="18"/>
        <v>0</v>
      </c>
      <c r="X138" s="209" t="str">
        <f t="shared" si="19"/>
        <v xml:space="preserve"> </v>
      </c>
      <c r="Z138" s="74">
        <v>4060</v>
      </c>
      <c r="AA138" s="74" t="s">
        <v>1127</v>
      </c>
      <c r="AB138" s="74" t="s">
        <v>1128</v>
      </c>
      <c r="AC138" s="74" t="s">
        <v>964</v>
      </c>
      <c r="AD138" s="74" t="s">
        <v>964</v>
      </c>
      <c r="AE138" s="75" t="s">
        <v>1129</v>
      </c>
      <c r="AF138" s="75" t="s">
        <v>1130</v>
      </c>
      <c r="AG138" s="75" t="s">
        <v>1131</v>
      </c>
      <c r="AH138" s="75" t="s">
        <v>1132</v>
      </c>
      <c r="AJ138" s="298"/>
      <c r="AK138" s="74" t="s">
        <v>1133</v>
      </c>
      <c r="AM138" s="258"/>
      <c r="AN138" s="101"/>
      <c r="AO138" s="101"/>
      <c r="AV138" s="192" t="str">
        <f>IF(BB138="","",SUM(AW$17:AW138))</f>
        <v/>
      </c>
      <c r="AW138" s="192" t="str">
        <f t="shared" si="15"/>
        <v/>
      </c>
      <c r="AX138" s="193" t="str">
        <f>IF(ISBLANK(選手登録!M138),"",選手登録!M138)</f>
        <v/>
      </c>
      <c r="AY138" s="193" t="str">
        <f>IF(ISBLANK(選手登録!N138),"",選手登録!N138)</f>
        <v/>
      </c>
      <c r="AZ138" s="193" t="str">
        <f>IF(ISBLANK(選手登録!O138),"",選手登録!O138)</f>
        <v/>
      </c>
      <c r="BA138" s="193" t="str">
        <f>IF(ISBLANK(選手登録!F138),"",選手登録!F138)</f>
        <v/>
      </c>
      <c r="BB138" s="193" t="str">
        <f>IF(ISBLANK(選手登録!G138),"",選手登録!G138)</f>
        <v/>
      </c>
      <c r="BC138" s="193" t="str">
        <f>IF(ISBLANK(選手登録!H138),"",選手登録!H138)</f>
        <v/>
      </c>
      <c r="BD138" s="193" t="str">
        <f>IF(ISBLANK(選手登録!K138),"",DBCS(選手登録!K138))</f>
        <v/>
      </c>
      <c r="BE138" s="193" t="str">
        <f>IF(ISBLANK(選手登録!L138),"",DBCS(選手登録!L138))</f>
        <v/>
      </c>
      <c r="BF138" s="193" t="str">
        <f>IF(ISBLANK(選手登録!P138),"",選手登録!P138)</f>
        <v>女</v>
      </c>
      <c r="BG138" s="193" t="str">
        <f>IF(ISBLANK(選手登録!I138),"",選手登録!I138)</f>
        <v/>
      </c>
      <c r="BH138" s="193"/>
      <c r="BI138" s="194"/>
      <c r="BJ138" s="194"/>
      <c r="BK138" s="193"/>
    </row>
    <row r="139" spans="1:63" x14ac:dyDescent="0.15">
      <c r="A139" s="147"/>
      <c r="B139" s="195" t="str">
        <f>IF(ISBLANK(G139),"",COUNTA(G$17:G139)-2)</f>
        <v/>
      </c>
      <c r="C139" s="279"/>
      <c r="D139" s="288">
        <v>10036</v>
      </c>
      <c r="E139" s="197">
        <v>36</v>
      </c>
      <c r="F139" s="252" t="str">
        <f t="shared" si="16"/>
        <v/>
      </c>
      <c r="G139" s="226"/>
      <c r="H139" s="227"/>
      <c r="I139" s="228"/>
      <c r="J139" s="229" t="str">
        <f t="shared" si="20"/>
        <v/>
      </c>
      <c r="K139" s="230"/>
      <c r="L139" s="256"/>
      <c r="M139" s="232"/>
      <c r="N139" s="233"/>
      <c r="O139" s="234"/>
      <c r="P139" s="288" t="s">
        <v>905</v>
      </c>
      <c r="Q139" s="289"/>
      <c r="R139" s="71"/>
      <c r="S139" s="72">
        <f t="shared" si="21"/>
        <v>4090</v>
      </c>
      <c r="T139" s="73" t="str">
        <f t="shared" si="22"/>
        <v>倉橋中</v>
      </c>
      <c r="U139" s="54"/>
      <c r="V139" s="209">
        <f t="shared" si="17"/>
        <v>0</v>
      </c>
      <c r="W139" s="209" t="b">
        <f t="shared" si="18"/>
        <v>0</v>
      </c>
      <c r="X139" s="209" t="str">
        <f t="shared" si="19"/>
        <v xml:space="preserve"> </v>
      </c>
      <c r="Z139" s="74">
        <v>4090</v>
      </c>
      <c r="AA139" s="74" t="s">
        <v>1134</v>
      </c>
      <c r="AB139" s="74" t="s">
        <v>1135</v>
      </c>
      <c r="AC139" s="74" t="s">
        <v>1136</v>
      </c>
      <c r="AD139" s="74" t="s">
        <v>964</v>
      </c>
      <c r="AE139" s="75" t="s">
        <v>1137</v>
      </c>
      <c r="AF139" s="75" t="s">
        <v>1138</v>
      </c>
      <c r="AG139" s="75" t="s">
        <v>1139</v>
      </c>
      <c r="AH139" s="75" t="s">
        <v>1140</v>
      </c>
      <c r="AJ139" s="298"/>
      <c r="AK139" s="74" t="s">
        <v>1141</v>
      </c>
      <c r="AM139" s="299"/>
      <c r="AN139" s="101"/>
      <c r="AO139" s="101"/>
      <c r="AV139" s="192" t="str">
        <f>IF(BB139="","",SUM(AW$17:AW139))</f>
        <v/>
      </c>
      <c r="AW139" s="192" t="str">
        <f t="shared" si="15"/>
        <v/>
      </c>
      <c r="AX139" s="193" t="str">
        <f>IF(ISBLANK(選手登録!M139),"",選手登録!M139)</f>
        <v/>
      </c>
      <c r="AY139" s="193" t="str">
        <f>IF(ISBLANK(選手登録!N139),"",選手登録!N139)</f>
        <v/>
      </c>
      <c r="AZ139" s="193" t="str">
        <f>IF(ISBLANK(選手登録!O139),"",選手登録!O139)</f>
        <v/>
      </c>
      <c r="BA139" s="193" t="str">
        <f>IF(ISBLANK(選手登録!F139),"",選手登録!F139)</f>
        <v/>
      </c>
      <c r="BB139" s="193" t="str">
        <f>IF(ISBLANK(選手登録!G139),"",選手登録!G139)</f>
        <v/>
      </c>
      <c r="BC139" s="193" t="str">
        <f>IF(ISBLANK(選手登録!H139),"",選手登録!H139)</f>
        <v/>
      </c>
      <c r="BD139" s="193" t="str">
        <f>IF(ISBLANK(選手登録!K139),"",DBCS(選手登録!K139))</f>
        <v/>
      </c>
      <c r="BE139" s="193" t="str">
        <f>IF(ISBLANK(選手登録!L139),"",DBCS(選手登録!L139))</f>
        <v/>
      </c>
      <c r="BF139" s="193" t="str">
        <f>IF(ISBLANK(選手登録!P139),"",選手登録!P139)</f>
        <v>女</v>
      </c>
      <c r="BG139" s="193" t="str">
        <f>IF(ISBLANK(選手登録!I139),"",選手登録!I139)</f>
        <v/>
      </c>
      <c r="BH139" s="193"/>
      <c r="BI139" s="194"/>
      <c r="BJ139" s="194"/>
      <c r="BK139" s="193"/>
    </row>
    <row r="140" spans="1:63" x14ac:dyDescent="0.15">
      <c r="A140" s="147"/>
      <c r="B140" s="195" t="str">
        <f>IF(ISBLANK(G140),"",COUNTA(G$17:G140)-2)</f>
        <v/>
      </c>
      <c r="C140" s="279"/>
      <c r="D140" s="288">
        <v>10037</v>
      </c>
      <c r="E140" s="210">
        <v>37</v>
      </c>
      <c r="F140" s="253" t="str">
        <f t="shared" si="16"/>
        <v/>
      </c>
      <c r="G140" s="199"/>
      <c r="H140" s="200"/>
      <c r="I140" s="201"/>
      <c r="J140" s="202" t="str">
        <f t="shared" si="20"/>
        <v/>
      </c>
      <c r="K140" s="203"/>
      <c r="L140" s="244"/>
      <c r="M140" s="211"/>
      <c r="N140" s="212"/>
      <c r="O140" s="213"/>
      <c r="P140" s="288" t="s">
        <v>905</v>
      </c>
      <c r="Q140" s="289"/>
      <c r="R140" s="71"/>
      <c r="S140" s="72">
        <f t="shared" si="21"/>
        <v>4120</v>
      </c>
      <c r="T140" s="73" t="str">
        <f t="shared" si="22"/>
        <v/>
      </c>
      <c r="U140" s="54"/>
      <c r="V140" s="209">
        <f t="shared" si="17"/>
        <v>0</v>
      </c>
      <c r="W140" s="209" t="b">
        <f t="shared" si="18"/>
        <v>0</v>
      </c>
      <c r="X140" s="209" t="str">
        <f t="shared" si="19"/>
        <v xml:space="preserve"> </v>
      </c>
      <c r="Z140" s="74">
        <v>4120</v>
      </c>
      <c r="AA140" s="74"/>
      <c r="AB140" s="74"/>
      <c r="AC140" s="74"/>
      <c r="AD140" s="74"/>
      <c r="AE140" s="75"/>
      <c r="AF140" s="75"/>
      <c r="AG140" s="75"/>
      <c r="AH140" s="75"/>
      <c r="AJ140" s="298"/>
      <c r="AK140" s="74"/>
      <c r="AM140" s="258"/>
      <c r="AN140" s="101"/>
      <c r="AO140" s="101"/>
      <c r="AV140" s="192" t="str">
        <f>IF(BB140="","",SUM(AW$17:AW140))</f>
        <v/>
      </c>
      <c r="AW140" s="192" t="str">
        <f t="shared" si="15"/>
        <v/>
      </c>
      <c r="AX140" s="193" t="str">
        <f>IF(ISBLANK(選手登録!M140),"",選手登録!M140)</f>
        <v/>
      </c>
      <c r="AY140" s="193" t="str">
        <f>IF(ISBLANK(選手登録!N140),"",選手登録!N140)</f>
        <v/>
      </c>
      <c r="AZ140" s="193" t="str">
        <f>IF(ISBLANK(選手登録!O140),"",選手登録!O140)</f>
        <v/>
      </c>
      <c r="BA140" s="193" t="str">
        <f>IF(ISBLANK(選手登録!F140),"",選手登録!F140)</f>
        <v/>
      </c>
      <c r="BB140" s="193" t="str">
        <f>IF(ISBLANK(選手登録!G140),"",選手登録!G140)</f>
        <v/>
      </c>
      <c r="BC140" s="193" t="str">
        <f>IF(ISBLANK(選手登録!H140),"",選手登録!H140)</f>
        <v/>
      </c>
      <c r="BD140" s="193" t="str">
        <f>IF(ISBLANK(選手登録!K140),"",DBCS(選手登録!K140))</f>
        <v/>
      </c>
      <c r="BE140" s="193" t="str">
        <f>IF(ISBLANK(選手登録!L140),"",DBCS(選手登録!L140))</f>
        <v/>
      </c>
      <c r="BF140" s="193" t="str">
        <f>IF(ISBLANK(選手登録!P140),"",選手登録!P140)</f>
        <v>女</v>
      </c>
      <c r="BG140" s="193" t="str">
        <f>IF(ISBLANK(選手登録!I140),"",選手登録!I140)</f>
        <v/>
      </c>
      <c r="BH140" s="193"/>
      <c r="BI140" s="194"/>
      <c r="BJ140" s="194"/>
      <c r="BK140" s="193"/>
    </row>
    <row r="141" spans="1:63" x14ac:dyDescent="0.15">
      <c r="A141" s="147"/>
      <c r="B141" s="195" t="str">
        <f>IF(ISBLANK(G141),"",COUNTA(G$17:G141)-2)</f>
        <v/>
      </c>
      <c r="C141" s="279"/>
      <c r="D141" s="288">
        <v>10038</v>
      </c>
      <c r="E141" s="210">
        <v>38</v>
      </c>
      <c r="F141" s="253" t="str">
        <f t="shared" si="16"/>
        <v/>
      </c>
      <c r="G141" s="199"/>
      <c r="H141" s="200"/>
      <c r="I141" s="201"/>
      <c r="J141" s="202" t="str">
        <f t="shared" si="20"/>
        <v/>
      </c>
      <c r="K141" s="203"/>
      <c r="L141" s="244"/>
      <c r="M141" s="211"/>
      <c r="N141" s="212"/>
      <c r="O141" s="213"/>
      <c r="P141" s="288" t="s">
        <v>905</v>
      </c>
      <c r="Q141" s="289"/>
      <c r="R141" s="71"/>
      <c r="S141" s="72">
        <f t="shared" si="21"/>
        <v>4150</v>
      </c>
      <c r="T141" s="73" t="str">
        <f t="shared" si="22"/>
        <v>蒲刈中</v>
      </c>
      <c r="U141" s="54"/>
      <c r="V141" s="209">
        <f t="shared" si="17"/>
        <v>0</v>
      </c>
      <c r="W141" s="209" t="b">
        <f t="shared" si="18"/>
        <v>0</v>
      </c>
      <c r="X141" s="209" t="str">
        <f t="shared" si="19"/>
        <v xml:space="preserve"> </v>
      </c>
      <c r="Z141" s="74">
        <v>4150</v>
      </c>
      <c r="AA141" s="74" t="s">
        <v>1142</v>
      </c>
      <c r="AB141" s="74" t="s">
        <v>1143</v>
      </c>
      <c r="AC141" s="74" t="s">
        <v>964</v>
      </c>
      <c r="AD141" s="74" t="s">
        <v>964</v>
      </c>
      <c r="AE141" s="75" t="s">
        <v>1144</v>
      </c>
      <c r="AF141" s="75" t="s">
        <v>1145</v>
      </c>
      <c r="AG141" s="75" t="s">
        <v>1146</v>
      </c>
      <c r="AH141" s="75" t="s">
        <v>1147</v>
      </c>
      <c r="AJ141" s="298"/>
      <c r="AK141" s="74" t="s">
        <v>1148</v>
      </c>
      <c r="AM141" s="258"/>
      <c r="AN141" s="101"/>
      <c r="AO141" s="101"/>
      <c r="AV141" s="192" t="str">
        <f>IF(BB141="","",SUM(AW$17:AW141))</f>
        <v/>
      </c>
      <c r="AW141" s="192" t="str">
        <f t="shared" si="15"/>
        <v/>
      </c>
      <c r="AX141" s="193" t="str">
        <f>IF(ISBLANK(選手登録!M141),"",選手登録!M141)</f>
        <v/>
      </c>
      <c r="AY141" s="193" t="str">
        <f>IF(ISBLANK(選手登録!N141),"",選手登録!N141)</f>
        <v/>
      </c>
      <c r="AZ141" s="193" t="str">
        <f>IF(ISBLANK(選手登録!O141),"",選手登録!O141)</f>
        <v/>
      </c>
      <c r="BA141" s="193" t="str">
        <f>IF(ISBLANK(選手登録!F141),"",選手登録!F141)</f>
        <v/>
      </c>
      <c r="BB141" s="193" t="str">
        <f>IF(ISBLANK(選手登録!G141),"",選手登録!G141)</f>
        <v/>
      </c>
      <c r="BC141" s="193" t="str">
        <f>IF(ISBLANK(選手登録!H141),"",選手登録!H141)</f>
        <v/>
      </c>
      <c r="BD141" s="193" t="str">
        <f>IF(ISBLANK(選手登録!K141),"",DBCS(選手登録!K141))</f>
        <v/>
      </c>
      <c r="BE141" s="193" t="str">
        <f>IF(ISBLANK(選手登録!L141),"",DBCS(選手登録!L141))</f>
        <v/>
      </c>
      <c r="BF141" s="193" t="str">
        <f>IF(ISBLANK(選手登録!P141),"",選手登録!P141)</f>
        <v>女</v>
      </c>
      <c r="BG141" s="193" t="str">
        <f>IF(ISBLANK(選手登録!I141),"",選手登録!I141)</f>
        <v/>
      </c>
      <c r="BH141" s="193"/>
      <c r="BI141" s="194"/>
      <c r="BJ141" s="194"/>
      <c r="BK141" s="193"/>
    </row>
    <row r="142" spans="1:63" x14ac:dyDescent="0.15">
      <c r="A142" s="147"/>
      <c r="B142" s="195" t="str">
        <f>IF(ISBLANK(G142),"",COUNTA(G$17:G142)-2)</f>
        <v/>
      </c>
      <c r="C142" s="279"/>
      <c r="D142" s="288">
        <v>10039</v>
      </c>
      <c r="E142" s="210">
        <v>39</v>
      </c>
      <c r="F142" s="253" t="str">
        <f t="shared" si="16"/>
        <v/>
      </c>
      <c r="G142" s="199"/>
      <c r="H142" s="200"/>
      <c r="I142" s="201"/>
      <c r="J142" s="202" t="str">
        <f t="shared" si="20"/>
        <v/>
      </c>
      <c r="K142" s="203"/>
      <c r="L142" s="244"/>
      <c r="M142" s="211"/>
      <c r="N142" s="212"/>
      <c r="O142" s="213"/>
      <c r="P142" s="288" t="s">
        <v>905</v>
      </c>
      <c r="Q142" s="289"/>
      <c r="R142" s="71"/>
      <c r="S142" s="72">
        <f t="shared" si="21"/>
        <v>4180</v>
      </c>
      <c r="T142" s="73" t="str">
        <f t="shared" si="22"/>
        <v>安芸府中中</v>
      </c>
      <c r="U142" s="54"/>
      <c r="V142" s="209">
        <f t="shared" si="17"/>
        <v>0</v>
      </c>
      <c r="W142" s="209" t="b">
        <f t="shared" si="18"/>
        <v>0</v>
      </c>
      <c r="X142" s="209" t="str">
        <f t="shared" si="19"/>
        <v xml:space="preserve"> </v>
      </c>
      <c r="Z142" s="74">
        <v>4180</v>
      </c>
      <c r="AA142" s="74" t="s">
        <v>1149</v>
      </c>
      <c r="AB142" s="74" t="s">
        <v>1150</v>
      </c>
      <c r="AC142" s="74" t="s">
        <v>1151</v>
      </c>
      <c r="AD142" s="74" t="s">
        <v>1151</v>
      </c>
      <c r="AE142" s="75" t="s">
        <v>1152</v>
      </c>
      <c r="AF142" s="75" t="s">
        <v>1153</v>
      </c>
      <c r="AG142" s="75" t="s">
        <v>1154</v>
      </c>
      <c r="AH142" s="75" t="s">
        <v>1155</v>
      </c>
      <c r="AJ142" s="298"/>
      <c r="AK142" s="74" t="s">
        <v>1156</v>
      </c>
      <c r="AM142" s="258"/>
      <c r="AN142" s="101"/>
      <c r="AO142" s="101"/>
      <c r="AV142" s="192" t="str">
        <f>IF(BB142="","",SUM(AW$17:AW142))</f>
        <v/>
      </c>
      <c r="AW142" s="192" t="str">
        <f t="shared" si="15"/>
        <v/>
      </c>
      <c r="AX142" s="193" t="str">
        <f>IF(ISBLANK(選手登録!M142),"",選手登録!M142)</f>
        <v/>
      </c>
      <c r="AY142" s="193" t="str">
        <f>IF(ISBLANK(選手登録!N142),"",選手登録!N142)</f>
        <v/>
      </c>
      <c r="AZ142" s="193" t="str">
        <f>IF(ISBLANK(選手登録!O142),"",選手登録!O142)</f>
        <v/>
      </c>
      <c r="BA142" s="193" t="str">
        <f>IF(ISBLANK(選手登録!F142),"",選手登録!F142)</f>
        <v/>
      </c>
      <c r="BB142" s="193" t="str">
        <f>IF(ISBLANK(選手登録!G142),"",選手登録!G142)</f>
        <v/>
      </c>
      <c r="BC142" s="193" t="str">
        <f>IF(ISBLANK(選手登録!H142),"",選手登録!H142)</f>
        <v/>
      </c>
      <c r="BD142" s="193" t="str">
        <f>IF(ISBLANK(選手登録!K142),"",DBCS(選手登録!K142))</f>
        <v/>
      </c>
      <c r="BE142" s="193" t="str">
        <f>IF(ISBLANK(選手登録!L142),"",DBCS(選手登録!L142))</f>
        <v/>
      </c>
      <c r="BF142" s="193" t="str">
        <f>IF(ISBLANK(選手登録!P142),"",選手登録!P142)</f>
        <v>女</v>
      </c>
      <c r="BG142" s="193" t="str">
        <f>IF(ISBLANK(選手登録!I142),"",選手登録!I142)</f>
        <v/>
      </c>
      <c r="BH142" s="193"/>
      <c r="BI142" s="194"/>
      <c r="BJ142" s="194"/>
      <c r="BK142" s="193"/>
    </row>
    <row r="143" spans="1:63" ht="14.25" thickBot="1" x14ac:dyDescent="0.2">
      <c r="A143" s="147"/>
      <c r="B143" s="195" t="str">
        <f>IF(ISBLANK(G143),"",COUNTA(G$17:G143)-2)</f>
        <v/>
      </c>
      <c r="C143" s="279"/>
      <c r="D143" s="288">
        <v>10040</v>
      </c>
      <c r="E143" s="214">
        <v>40</v>
      </c>
      <c r="F143" s="254" t="str">
        <f t="shared" si="16"/>
        <v/>
      </c>
      <c r="G143" s="235"/>
      <c r="H143" s="236"/>
      <c r="I143" s="237"/>
      <c r="J143" s="238" t="str">
        <f t="shared" si="20"/>
        <v/>
      </c>
      <c r="K143" s="239"/>
      <c r="L143" s="257"/>
      <c r="M143" s="222"/>
      <c r="N143" s="242"/>
      <c r="O143" s="243"/>
      <c r="P143" s="288" t="s">
        <v>905</v>
      </c>
      <c r="Q143" s="289"/>
      <c r="R143" s="71"/>
      <c r="S143" s="72">
        <f t="shared" si="21"/>
        <v>4210</v>
      </c>
      <c r="T143" s="73" t="str">
        <f t="shared" si="22"/>
        <v>府中緑ヶ丘中</v>
      </c>
      <c r="U143" s="54"/>
      <c r="V143" s="209">
        <f t="shared" si="17"/>
        <v>0</v>
      </c>
      <c r="W143" s="209" t="b">
        <f t="shared" si="18"/>
        <v>0</v>
      </c>
      <c r="X143" s="209" t="str">
        <f t="shared" si="19"/>
        <v xml:space="preserve"> </v>
      </c>
      <c r="Z143" s="74">
        <v>4210</v>
      </c>
      <c r="AA143" s="74" t="s">
        <v>1157</v>
      </c>
      <c r="AB143" s="74" t="s">
        <v>1158</v>
      </c>
      <c r="AC143" s="74" t="s">
        <v>1151</v>
      </c>
      <c r="AD143" s="74" t="s">
        <v>1151</v>
      </c>
      <c r="AE143" s="75" t="s">
        <v>1159</v>
      </c>
      <c r="AF143" s="75" t="s">
        <v>1160</v>
      </c>
      <c r="AG143" s="75" t="s">
        <v>1161</v>
      </c>
      <c r="AH143" s="75" t="s">
        <v>1162</v>
      </c>
      <c r="AJ143" s="298"/>
      <c r="AK143" s="74" t="s">
        <v>1163</v>
      </c>
      <c r="AM143" s="258"/>
      <c r="AN143" s="101"/>
      <c r="AO143" s="101"/>
      <c r="AV143" s="192" t="str">
        <f>IF(BB143="","",SUM(AW$17:AW143))</f>
        <v/>
      </c>
      <c r="AW143" s="192" t="str">
        <f t="shared" si="15"/>
        <v/>
      </c>
      <c r="AX143" s="193" t="str">
        <f>IF(ISBLANK(選手登録!M143),"",選手登録!M143)</f>
        <v/>
      </c>
      <c r="AY143" s="193" t="str">
        <f>IF(ISBLANK(選手登録!N143),"",選手登録!N143)</f>
        <v/>
      </c>
      <c r="AZ143" s="193" t="str">
        <f>IF(ISBLANK(選手登録!O143),"",選手登録!O143)</f>
        <v/>
      </c>
      <c r="BA143" s="193" t="str">
        <f>IF(ISBLANK(選手登録!F143),"",選手登録!F143)</f>
        <v/>
      </c>
      <c r="BB143" s="193" t="str">
        <f>IF(ISBLANK(選手登録!G143),"",選手登録!G143)</f>
        <v/>
      </c>
      <c r="BC143" s="193" t="str">
        <f>IF(ISBLANK(選手登録!H143),"",選手登録!H143)</f>
        <v/>
      </c>
      <c r="BD143" s="193" t="str">
        <f>IF(ISBLANK(選手登録!K143),"",DBCS(選手登録!K143))</f>
        <v/>
      </c>
      <c r="BE143" s="193" t="str">
        <f>IF(ISBLANK(選手登録!L143),"",DBCS(選手登録!L143))</f>
        <v/>
      </c>
      <c r="BF143" s="193" t="str">
        <f>IF(ISBLANK(選手登録!P143),"",選手登録!P143)</f>
        <v>女</v>
      </c>
      <c r="BG143" s="193" t="str">
        <f>IF(ISBLANK(選手登録!I143),"",選手登録!I143)</f>
        <v/>
      </c>
      <c r="BH143" s="193"/>
      <c r="BI143" s="194"/>
      <c r="BJ143" s="194"/>
      <c r="BK143" s="193"/>
    </row>
    <row r="144" spans="1:63" x14ac:dyDescent="0.15">
      <c r="A144" s="147"/>
      <c r="B144" s="195" t="str">
        <f>IF(ISBLANK(G144),"",COUNTA(G$17:G144)-2)</f>
        <v/>
      </c>
      <c r="C144" s="279"/>
      <c r="D144" s="288">
        <v>10041</v>
      </c>
      <c r="E144" s="225">
        <v>41</v>
      </c>
      <c r="F144" s="198" t="str">
        <f t="shared" si="16"/>
        <v/>
      </c>
      <c r="G144" s="199"/>
      <c r="H144" s="200"/>
      <c r="I144" s="201"/>
      <c r="J144" s="202" t="str">
        <f t="shared" si="20"/>
        <v/>
      </c>
      <c r="K144" s="230"/>
      <c r="L144" s="244"/>
      <c r="M144" s="232"/>
      <c r="N144" s="233"/>
      <c r="O144" s="234"/>
      <c r="P144" s="288" t="s">
        <v>905</v>
      </c>
      <c r="Q144" s="289"/>
      <c r="R144" s="71"/>
      <c r="S144" s="72">
        <f t="shared" si="21"/>
        <v>4240</v>
      </c>
      <c r="T144" s="73" t="str">
        <f t="shared" si="22"/>
        <v>海田中</v>
      </c>
      <c r="U144" s="54"/>
      <c r="V144" s="209">
        <f t="shared" si="17"/>
        <v>0</v>
      </c>
      <c r="W144" s="209" t="b">
        <f t="shared" si="18"/>
        <v>0</v>
      </c>
      <c r="X144" s="209" t="str">
        <f t="shared" si="19"/>
        <v xml:space="preserve"> </v>
      </c>
      <c r="Z144" s="74">
        <v>4240</v>
      </c>
      <c r="AA144" s="74" t="s">
        <v>1164</v>
      </c>
      <c r="AB144" s="74" t="s">
        <v>1165</v>
      </c>
      <c r="AC144" s="74" t="s">
        <v>1151</v>
      </c>
      <c r="AD144" s="74" t="s">
        <v>1151</v>
      </c>
      <c r="AE144" s="75" t="s">
        <v>1166</v>
      </c>
      <c r="AF144" s="75" t="s">
        <v>1167</v>
      </c>
      <c r="AG144" s="75" t="s">
        <v>1168</v>
      </c>
      <c r="AH144" s="75" t="s">
        <v>1169</v>
      </c>
      <c r="AJ144" s="298"/>
      <c r="AK144" s="74" t="s">
        <v>1170</v>
      </c>
      <c r="AM144" s="258"/>
      <c r="AN144" s="101"/>
      <c r="AO144" s="101"/>
      <c r="AV144" s="192" t="str">
        <f>IF(BB144="","",SUM(AW$17:AW144))</f>
        <v/>
      </c>
      <c r="AW144" s="192" t="str">
        <f t="shared" si="15"/>
        <v/>
      </c>
      <c r="AX144" s="193" t="str">
        <f>IF(ISBLANK(選手登録!M144),"",選手登録!M144)</f>
        <v/>
      </c>
      <c r="AY144" s="193" t="str">
        <f>IF(ISBLANK(選手登録!N144),"",選手登録!N144)</f>
        <v/>
      </c>
      <c r="AZ144" s="193" t="str">
        <f>IF(ISBLANK(選手登録!O144),"",選手登録!O144)</f>
        <v/>
      </c>
      <c r="BA144" s="193" t="str">
        <f>IF(ISBLANK(選手登録!F144),"",選手登録!F144)</f>
        <v/>
      </c>
      <c r="BB144" s="193" t="str">
        <f>IF(ISBLANK(選手登録!G144),"",選手登録!G144)</f>
        <v/>
      </c>
      <c r="BC144" s="193" t="str">
        <f>IF(ISBLANK(選手登録!H144),"",選手登録!H144)</f>
        <v/>
      </c>
      <c r="BD144" s="193" t="str">
        <f>IF(ISBLANK(選手登録!K144),"",DBCS(選手登録!K144))</f>
        <v/>
      </c>
      <c r="BE144" s="193" t="str">
        <f>IF(ISBLANK(選手登録!L144),"",DBCS(選手登録!L144))</f>
        <v/>
      </c>
      <c r="BF144" s="193" t="str">
        <f>IF(ISBLANK(選手登録!P144),"",選手登録!P144)</f>
        <v>女</v>
      </c>
      <c r="BG144" s="193" t="str">
        <f>IF(ISBLANK(選手登録!I144),"",選手登録!I144)</f>
        <v/>
      </c>
      <c r="BH144" s="193"/>
      <c r="BI144" s="194"/>
      <c r="BJ144" s="194"/>
      <c r="BK144" s="193"/>
    </row>
    <row r="145" spans="1:63" x14ac:dyDescent="0.15">
      <c r="A145" s="147"/>
      <c r="B145" s="195" t="str">
        <f>IF(ISBLANK(G145),"",COUNTA(G$17:G145)-2)</f>
        <v/>
      </c>
      <c r="C145" s="279"/>
      <c r="D145" s="288">
        <v>10042</v>
      </c>
      <c r="E145" s="210">
        <v>42</v>
      </c>
      <c r="F145" s="198" t="str">
        <f t="shared" si="16"/>
        <v/>
      </c>
      <c r="G145" s="199"/>
      <c r="H145" s="200"/>
      <c r="I145" s="201"/>
      <c r="J145" s="202" t="str">
        <f t="shared" si="20"/>
        <v/>
      </c>
      <c r="K145" s="203"/>
      <c r="L145" s="244"/>
      <c r="M145" s="211"/>
      <c r="N145" s="212"/>
      <c r="O145" s="213"/>
      <c r="P145" s="288" t="s">
        <v>905</v>
      </c>
      <c r="Q145" s="289"/>
      <c r="R145" s="71"/>
      <c r="S145" s="72">
        <f t="shared" si="21"/>
        <v>4270</v>
      </c>
      <c r="T145" s="73" t="str">
        <f t="shared" si="22"/>
        <v>海田西中</v>
      </c>
      <c r="U145" s="54"/>
      <c r="V145" s="209">
        <f t="shared" si="17"/>
        <v>0</v>
      </c>
      <c r="W145" s="209" t="b">
        <f t="shared" si="18"/>
        <v>0</v>
      </c>
      <c r="X145" s="209" t="str">
        <f t="shared" si="19"/>
        <v xml:space="preserve"> </v>
      </c>
      <c r="Z145" s="74">
        <v>4270</v>
      </c>
      <c r="AA145" s="74" t="s">
        <v>1171</v>
      </c>
      <c r="AB145" s="74" t="s">
        <v>1172</v>
      </c>
      <c r="AC145" s="74" t="s">
        <v>1151</v>
      </c>
      <c r="AD145" s="74" t="s">
        <v>1151</v>
      </c>
      <c r="AE145" s="75" t="s">
        <v>1173</v>
      </c>
      <c r="AF145" s="75" t="s">
        <v>1174</v>
      </c>
      <c r="AG145" s="75" t="s">
        <v>1175</v>
      </c>
      <c r="AH145" s="75" t="s">
        <v>1176</v>
      </c>
      <c r="AJ145" s="298"/>
      <c r="AK145" s="74" t="s">
        <v>1177</v>
      </c>
      <c r="AM145" s="258"/>
      <c r="AN145" s="101"/>
      <c r="AO145" s="101"/>
      <c r="AV145" s="192" t="str">
        <f>IF(BB145="","",SUM(AW$17:AW145))</f>
        <v/>
      </c>
      <c r="AW145" s="192" t="str">
        <f t="shared" si="15"/>
        <v/>
      </c>
      <c r="AX145" s="193" t="str">
        <f>IF(ISBLANK(選手登録!M145),"",選手登録!M145)</f>
        <v/>
      </c>
      <c r="AY145" s="193" t="str">
        <f>IF(ISBLANK(選手登録!N145),"",選手登録!N145)</f>
        <v/>
      </c>
      <c r="AZ145" s="193" t="str">
        <f>IF(ISBLANK(選手登録!O145),"",選手登録!O145)</f>
        <v/>
      </c>
      <c r="BA145" s="193" t="str">
        <f>IF(ISBLANK(選手登録!F145),"",選手登録!F145)</f>
        <v/>
      </c>
      <c r="BB145" s="193" t="str">
        <f>IF(ISBLANK(選手登録!G145),"",選手登録!G145)</f>
        <v/>
      </c>
      <c r="BC145" s="193" t="str">
        <f>IF(ISBLANK(選手登録!H145),"",選手登録!H145)</f>
        <v/>
      </c>
      <c r="BD145" s="193" t="str">
        <f>IF(ISBLANK(選手登録!K145),"",DBCS(選手登録!K145))</f>
        <v/>
      </c>
      <c r="BE145" s="193" t="str">
        <f>IF(ISBLANK(選手登録!L145),"",DBCS(選手登録!L145))</f>
        <v/>
      </c>
      <c r="BF145" s="193" t="str">
        <f>IF(ISBLANK(選手登録!P145),"",選手登録!P145)</f>
        <v>女</v>
      </c>
      <c r="BG145" s="193" t="str">
        <f>IF(ISBLANK(選手登録!I145),"",選手登録!I145)</f>
        <v/>
      </c>
      <c r="BH145" s="193"/>
      <c r="BI145" s="194"/>
      <c r="BJ145" s="194"/>
      <c r="BK145" s="193"/>
    </row>
    <row r="146" spans="1:63" x14ac:dyDescent="0.15">
      <c r="A146" s="147"/>
      <c r="B146" s="195" t="str">
        <f>IF(ISBLANK(G146),"",COUNTA(G$17:G146)-2)</f>
        <v/>
      </c>
      <c r="C146" s="279"/>
      <c r="D146" s="288">
        <v>10043</v>
      </c>
      <c r="E146" s="210">
        <v>43</v>
      </c>
      <c r="F146" s="198" t="str">
        <f t="shared" si="16"/>
        <v/>
      </c>
      <c r="G146" s="199"/>
      <c r="H146" s="200"/>
      <c r="I146" s="201"/>
      <c r="J146" s="202" t="str">
        <f t="shared" si="20"/>
        <v/>
      </c>
      <c r="K146" s="203"/>
      <c r="L146" s="244"/>
      <c r="M146" s="211"/>
      <c r="N146" s="212"/>
      <c r="O146" s="213"/>
      <c r="P146" s="288" t="s">
        <v>905</v>
      </c>
      <c r="Q146" s="289"/>
      <c r="R146" s="71"/>
      <c r="S146" s="72">
        <f t="shared" si="21"/>
        <v>4300</v>
      </c>
      <c r="T146" s="73" t="str">
        <f t="shared" si="22"/>
        <v>熊野中</v>
      </c>
      <c r="U146" s="54"/>
      <c r="V146" s="209">
        <f t="shared" si="17"/>
        <v>0</v>
      </c>
      <c r="W146" s="209" t="b">
        <f t="shared" si="18"/>
        <v>0</v>
      </c>
      <c r="X146" s="209" t="str">
        <f t="shared" si="19"/>
        <v xml:space="preserve"> </v>
      </c>
      <c r="Z146" s="74">
        <v>4300</v>
      </c>
      <c r="AA146" s="74" t="s">
        <v>1178</v>
      </c>
      <c r="AB146" s="74" t="s">
        <v>1179</v>
      </c>
      <c r="AC146" s="74" t="s">
        <v>1151</v>
      </c>
      <c r="AD146" s="74" t="s">
        <v>1151</v>
      </c>
      <c r="AE146" s="75" t="s">
        <v>1180</v>
      </c>
      <c r="AF146" s="75" t="s">
        <v>1181</v>
      </c>
      <c r="AG146" s="75" t="s">
        <v>1182</v>
      </c>
      <c r="AH146" s="75" t="s">
        <v>1183</v>
      </c>
      <c r="AJ146" s="298"/>
      <c r="AK146" s="74" t="s">
        <v>1184</v>
      </c>
      <c r="AM146" s="258"/>
      <c r="AN146" s="101"/>
      <c r="AO146" s="101"/>
      <c r="AV146" s="192" t="str">
        <f>IF(BB146="","",SUM(AW$17:AW146))</f>
        <v/>
      </c>
      <c r="AW146" s="192" t="str">
        <f t="shared" ref="AW146:AW183" si="23">IF(BB146="","",1)</f>
        <v/>
      </c>
      <c r="AX146" s="193" t="str">
        <f>IF(ISBLANK(選手登録!M146),"",選手登録!M146)</f>
        <v/>
      </c>
      <c r="AY146" s="193" t="str">
        <f>IF(ISBLANK(選手登録!N146),"",選手登録!N146)</f>
        <v/>
      </c>
      <c r="AZ146" s="193" t="str">
        <f>IF(ISBLANK(選手登録!O146),"",選手登録!O146)</f>
        <v/>
      </c>
      <c r="BA146" s="193" t="str">
        <f>IF(ISBLANK(選手登録!F146),"",選手登録!F146)</f>
        <v/>
      </c>
      <c r="BB146" s="193" t="str">
        <f>IF(ISBLANK(選手登録!G146),"",選手登録!G146)</f>
        <v/>
      </c>
      <c r="BC146" s="193" t="str">
        <f>IF(ISBLANK(選手登録!H146),"",選手登録!H146)</f>
        <v/>
      </c>
      <c r="BD146" s="193" t="str">
        <f>IF(ISBLANK(選手登録!K146),"",DBCS(選手登録!K146))</f>
        <v/>
      </c>
      <c r="BE146" s="193" t="str">
        <f>IF(ISBLANK(選手登録!L146),"",DBCS(選手登録!L146))</f>
        <v/>
      </c>
      <c r="BF146" s="193" t="str">
        <f>IF(ISBLANK(選手登録!P146),"",選手登録!P146)</f>
        <v>女</v>
      </c>
      <c r="BG146" s="193" t="str">
        <f>IF(ISBLANK(選手登録!I146),"",選手登録!I146)</f>
        <v/>
      </c>
      <c r="BH146" s="193"/>
      <c r="BI146" s="194"/>
      <c r="BJ146" s="194"/>
      <c r="BK146" s="193"/>
    </row>
    <row r="147" spans="1:63" x14ac:dyDescent="0.15">
      <c r="A147" s="147"/>
      <c r="B147" s="195" t="str">
        <f>IF(ISBLANK(G147),"",COUNTA(G$17:G147)-2)</f>
        <v/>
      </c>
      <c r="C147" s="279"/>
      <c r="D147" s="288">
        <v>10044</v>
      </c>
      <c r="E147" s="210">
        <v>44</v>
      </c>
      <c r="F147" s="198" t="str">
        <f t="shared" si="16"/>
        <v/>
      </c>
      <c r="G147" s="199"/>
      <c r="H147" s="200"/>
      <c r="I147" s="201"/>
      <c r="J147" s="202" t="str">
        <f t="shared" si="20"/>
        <v/>
      </c>
      <c r="K147" s="203"/>
      <c r="L147" s="244"/>
      <c r="M147" s="211"/>
      <c r="N147" s="212"/>
      <c r="O147" s="213"/>
      <c r="P147" s="288" t="s">
        <v>905</v>
      </c>
      <c r="Q147" s="289"/>
      <c r="R147" s="71"/>
      <c r="S147" s="72">
        <f t="shared" si="21"/>
        <v>4330</v>
      </c>
      <c r="T147" s="73" t="str">
        <f t="shared" si="22"/>
        <v>熊野東中</v>
      </c>
      <c r="U147" s="54"/>
      <c r="V147" s="209">
        <f t="shared" si="17"/>
        <v>0</v>
      </c>
      <c r="W147" s="209" t="b">
        <f t="shared" si="18"/>
        <v>0</v>
      </c>
      <c r="X147" s="209" t="str">
        <f t="shared" si="19"/>
        <v xml:space="preserve"> </v>
      </c>
      <c r="Z147" s="74">
        <v>4330</v>
      </c>
      <c r="AA147" s="74" t="s">
        <v>1185</v>
      </c>
      <c r="AB147" s="74" t="s">
        <v>1186</v>
      </c>
      <c r="AC147" s="74" t="s">
        <v>1151</v>
      </c>
      <c r="AD147" s="74" t="s">
        <v>1151</v>
      </c>
      <c r="AE147" s="75" t="s">
        <v>1187</v>
      </c>
      <c r="AF147" s="75" t="s">
        <v>1188</v>
      </c>
      <c r="AG147" s="75" t="s">
        <v>1189</v>
      </c>
      <c r="AH147" s="75" t="s">
        <v>1190</v>
      </c>
      <c r="AJ147" s="298"/>
      <c r="AK147" s="74" t="s">
        <v>1191</v>
      </c>
      <c r="AM147" s="258"/>
      <c r="AN147" s="101"/>
      <c r="AO147" s="101"/>
      <c r="AV147" s="192" t="str">
        <f>IF(BB147="","",SUM(AW$17:AW147))</f>
        <v/>
      </c>
      <c r="AW147" s="192" t="str">
        <f t="shared" si="23"/>
        <v/>
      </c>
      <c r="AX147" s="193" t="str">
        <f>IF(ISBLANK(選手登録!M147),"",選手登録!M147)</f>
        <v/>
      </c>
      <c r="AY147" s="193" t="str">
        <f>IF(ISBLANK(選手登録!N147),"",選手登録!N147)</f>
        <v/>
      </c>
      <c r="AZ147" s="193" t="str">
        <f>IF(ISBLANK(選手登録!O147),"",選手登録!O147)</f>
        <v/>
      </c>
      <c r="BA147" s="193" t="str">
        <f>IF(ISBLANK(選手登録!F147),"",選手登録!F147)</f>
        <v/>
      </c>
      <c r="BB147" s="193" t="str">
        <f>IF(ISBLANK(選手登録!G147),"",選手登録!G147)</f>
        <v/>
      </c>
      <c r="BC147" s="193" t="str">
        <f>IF(ISBLANK(選手登録!H147),"",選手登録!H147)</f>
        <v/>
      </c>
      <c r="BD147" s="193" t="str">
        <f>IF(ISBLANK(選手登録!K147),"",DBCS(選手登録!K147))</f>
        <v/>
      </c>
      <c r="BE147" s="193" t="str">
        <f>IF(ISBLANK(選手登録!L147),"",DBCS(選手登録!L147))</f>
        <v/>
      </c>
      <c r="BF147" s="193" t="str">
        <f>IF(ISBLANK(選手登録!P147),"",選手登録!P147)</f>
        <v>女</v>
      </c>
      <c r="BG147" s="193" t="str">
        <f>IF(ISBLANK(選手登録!I147),"",選手登録!I147)</f>
        <v/>
      </c>
      <c r="BH147" s="193"/>
      <c r="BI147" s="194"/>
      <c r="BJ147" s="194"/>
      <c r="BK147" s="193"/>
    </row>
    <row r="148" spans="1:63" ht="14.25" thickBot="1" x14ac:dyDescent="0.2">
      <c r="A148" s="147"/>
      <c r="B148" s="195" t="str">
        <f>IF(ISBLANK(G148),"",COUNTA(G$17:G148)-2)</f>
        <v/>
      </c>
      <c r="C148" s="279"/>
      <c r="D148" s="288">
        <v>10045</v>
      </c>
      <c r="E148" s="245">
        <v>45</v>
      </c>
      <c r="F148" s="109" t="str">
        <f t="shared" si="16"/>
        <v/>
      </c>
      <c r="G148" s="216"/>
      <c r="H148" s="217"/>
      <c r="I148" s="218"/>
      <c r="J148" s="219" t="str">
        <f t="shared" si="20"/>
        <v/>
      </c>
      <c r="K148" s="239"/>
      <c r="L148" s="255"/>
      <c r="M148" s="241"/>
      <c r="N148" s="242"/>
      <c r="O148" s="243"/>
      <c r="P148" s="288" t="s">
        <v>905</v>
      </c>
      <c r="Q148" s="289"/>
      <c r="R148" s="71"/>
      <c r="S148" s="72">
        <f t="shared" si="21"/>
        <v>4360</v>
      </c>
      <c r="T148" s="73" t="str">
        <f t="shared" si="22"/>
        <v>坂中</v>
      </c>
      <c r="U148" s="54"/>
      <c r="V148" s="209">
        <f t="shared" si="17"/>
        <v>0</v>
      </c>
      <c r="W148" s="209" t="b">
        <f t="shared" si="18"/>
        <v>0</v>
      </c>
      <c r="X148" s="209" t="str">
        <f t="shared" si="19"/>
        <v xml:space="preserve"> </v>
      </c>
      <c r="Z148" s="74">
        <v>4360</v>
      </c>
      <c r="AA148" s="74" t="s">
        <v>1192</v>
      </c>
      <c r="AB148" s="74" t="s">
        <v>1193</v>
      </c>
      <c r="AC148" s="74" t="s">
        <v>1151</v>
      </c>
      <c r="AD148" s="74" t="s">
        <v>1151</v>
      </c>
      <c r="AE148" s="75" t="s">
        <v>1194</v>
      </c>
      <c r="AF148" s="75" t="s">
        <v>1195</v>
      </c>
      <c r="AG148" s="75" t="s">
        <v>1196</v>
      </c>
      <c r="AH148" s="75" t="s">
        <v>1197</v>
      </c>
      <c r="AJ148" s="298"/>
      <c r="AK148" s="74" t="s">
        <v>1198</v>
      </c>
      <c r="AM148" s="258"/>
      <c r="AN148" s="101"/>
      <c r="AO148" s="101"/>
      <c r="AV148" s="192" t="str">
        <f>IF(BB148="","",SUM(AW$17:AW148))</f>
        <v/>
      </c>
      <c r="AW148" s="192" t="str">
        <f t="shared" si="23"/>
        <v/>
      </c>
      <c r="AX148" s="193" t="str">
        <f>IF(ISBLANK(選手登録!M148),"",選手登録!M148)</f>
        <v/>
      </c>
      <c r="AY148" s="193" t="str">
        <f>IF(ISBLANK(選手登録!N148),"",選手登録!N148)</f>
        <v/>
      </c>
      <c r="AZ148" s="193" t="str">
        <f>IF(ISBLANK(選手登録!O148),"",選手登録!O148)</f>
        <v/>
      </c>
      <c r="BA148" s="193" t="str">
        <f>IF(ISBLANK(選手登録!F148),"",選手登録!F148)</f>
        <v/>
      </c>
      <c r="BB148" s="193" t="str">
        <f>IF(ISBLANK(選手登録!G148),"",選手登録!G148)</f>
        <v/>
      </c>
      <c r="BC148" s="193" t="str">
        <f>IF(ISBLANK(選手登録!H148),"",選手登録!H148)</f>
        <v/>
      </c>
      <c r="BD148" s="193" t="str">
        <f>IF(ISBLANK(選手登録!K148),"",DBCS(選手登録!K148))</f>
        <v/>
      </c>
      <c r="BE148" s="193" t="str">
        <f>IF(ISBLANK(選手登録!L148),"",DBCS(選手登録!L148))</f>
        <v/>
      </c>
      <c r="BF148" s="193" t="str">
        <f>IF(ISBLANK(選手登録!P148),"",選手登録!P148)</f>
        <v>女</v>
      </c>
      <c r="BG148" s="193" t="str">
        <f>IF(ISBLANK(選手登録!I148),"",選手登録!I148)</f>
        <v/>
      </c>
      <c r="BH148" s="193"/>
      <c r="BI148" s="194"/>
      <c r="BJ148" s="194"/>
      <c r="BK148" s="193"/>
    </row>
    <row r="149" spans="1:63" x14ac:dyDescent="0.15">
      <c r="A149" s="147"/>
      <c r="B149" s="195" t="str">
        <f>IF(ISBLANK(G149),"",COUNTA(G$17:G149)-2)</f>
        <v/>
      </c>
      <c r="C149" s="279"/>
      <c r="D149" s="288">
        <v>10046</v>
      </c>
      <c r="E149" s="197">
        <v>46</v>
      </c>
      <c r="F149" s="252" t="str">
        <f t="shared" si="16"/>
        <v/>
      </c>
      <c r="G149" s="226"/>
      <c r="H149" s="227"/>
      <c r="I149" s="228"/>
      <c r="J149" s="229" t="str">
        <f t="shared" si="20"/>
        <v/>
      </c>
      <c r="K149" s="230"/>
      <c r="L149" s="256"/>
      <c r="M149" s="232"/>
      <c r="N149" s="233"/>
      <c r="O149" s="234"/>
      <c r="P149" s="288" t="s">
        <v>905</v>
      </c>
      <c r="Q149" s="289"/>
      <c r="R149" s="71"/>
      <c r="S149" s="72">
        <f t="shared" si="21"/>
        <v>4390</v>
      </c>
      <c r="T149" s="73" t="str">
        <f t="shared" si="22"/>
        <v>江田島中</v>
      </c>
      <c r="U149" s="54"/>
      <c r="V149" s="209">
        <f t="shared" si="17"/>
        <v>0</v>
      </c>
      <c r="W149" s="209" t="b">
        <f t="shared" si="18"/>
        <v>0</v>
      </c>
      <c r="X149" s="209" t="str">
        <f t="shared" si="19"/>
        <v xml:space="preserve"> </v>
      </c>
      <c r="Z149" s="74">
        <v>4390</v>
      </c>
      <c r="AA149" s="74" t="s">
        <v>1199</v>
      </c>
      <c r="AB149" s="74" t="s">
        <v>1200</v>
      </c>
      <c r="AC149" s="74" t="s">
        <v>1201</v>
      </c>
      <c r="AD149" s="74" t="s">
        <v>1201</v>
      </c>
      <c r="AE149" s="75" t="s">
        <v>1202</v>
      </c>
      <c r="AF149" s="75" t="s">
        <v>1203</v>
      </c>
      <c r="AG149" s="75" t="s">
        <v>1204</v>
      </c>
      <c r="AH149" s="75" t="s">
        <v>1205</v>
      </c>
      <c r="AJ149" s="298"/>
      <c r="AK149" s="74" t="s">
        <v>1206</v>
      </c>
      <c r="AM149" s="258"/>
      <c r="AN149" s="101"/>
      <c r="AO149" s="101"/>
      <c r="AV149" s="192" t="str">
        <f>IF(BB149="","",SUM(AW$17:AW149))</f>
        <v/>
      </c>
      <c r="AW149" s="192" t="str">
        <f t="shared" si="23"/>
        <v/>
      </c>
      <c r="AX149" s="193" t="str">
        <f>IF(ISBLANK(選手登録!M149),"",選手登録!M149)</f>
        <v/>
      </c>
      <c r="AY149" s="193" t="str">
        <f>IF(ISBLANK(選手登録!N149),"",選手登録!N149)</f>
        <v/>
      </c>
      <c r="AZ149" s="193" t="str">
        <f>IF(ISBLANK(選手登録!O149),"",選手登録!O149)</f>
        <v/>
      </c>
      <c r="BA149" s="193" t="str">
        <f>IF(ISBLANK(選手登録!F149),"",選手登録!F149)</f>
        <v/>
      </c>
      <c r="BB149" s="193" t="str">
        <f>IF(ISBLANK(選手登録!G149),"",選手登録!G149)</f>
        <v/>
      </c>
      <c r="BC149" s="193" t="str">
        <f>IF(ISBLANK(選手登録!H149),"",選手登録!H149)</f>
        <v/>
      </c>
      <c r="BD149" s="193" t="str">
        <f>IF(ISBLANK(選手登録!K149),"",DBCS(選手登録!K149))</f>
        <v/>
      </c>
      <c r="BE149" s="193" t="str">
        <f>IF(ISBLANK(選手登録!L149),"",DBCS(選手登録!L149))</f>
        <v/>
      </c>
      <c r="BF149" s="193" t="str">
        <f>IF(ISBLANK(選手登録!P149),"",選手登録!P149)</f>
        <v>女</v>
      </c>
      <c r="BG149" s="193" t="str">
        <f>IF(ISBLANK(選手登録!I149),"",選手登録!I149)</f>
        <v/>
      </c>
      <c r="BH149" s="193"/>
      <c r="BI149" s="194"/>
      <c r="BJ149" s="194"/>
      <c r="BK149" s="193"/>
    </row>
    <row r="150" spans="1:63" x14ac:dyDescent="0.15">
      <c r="A150" s="147"/>
      <c r="B150" s="195" t="str">
        <f>IF(ISBLANK(G150),"",COUNTA(G$17:G150)-2)</f>
        <v/>
      </c>
      <c r="C150" s="279"/>
      <c r="D150" s="288">
        <v>10047</v>
      </c>
      <c r="E150" s="210">
        <v>47</v>
      </c>
      <c r="F150" s="253" t="str">
        <f t="shared" si="16"/>
        <v/>
      </c>
      <c r="G150" s="199"/>
      <c r="H150" s="200"/>
      <c r="I150" s="201"/>
      <c r="J150" s="202" t="str">
        <f t="shared" si="20"/>
        <v/>
      </c>
      <c r="K150" s="203"/>
      <c r="L150" s="244"/>
      <c r="M150" s="211"/>
      <c r="N150" s="212"/>
      <c r="O150" s="213"/>
      <c r="P150" s="288" t="s">
        <v>905</v>
      </c>
      <c r="Q150" s="289"/>
      <c r="R150" s="71"/>
      <c r="S150" s="72">
        <f t="shared" si="21"/>
        <v>4420</v>
      </c>
      <c r="T150" s="73" t="str">
        <f t="shared" si="22"/>
        <v>能美中</v>
      </c>
      <c r="U150" s="54"/>
      <c r="V150" s="209">
        <f t="shared" si="17"/>
        <v>0</v>
      </c>
      <c r="W150" s="209" t="b">
        <f t="shared" si="18"/>
        <v>0</v>
      </c>
      <c r="X150" s="209" t="str">
        <f t="shared" si="19"/>
        <v xml:space="preserve"> </v>
      </c>
      <c r="Z150" s="74">
        <v>4420</v>
      </c>
      <c r="AA150" s="74" t="s">
        <v>1207</v>
      </c>
      <c r="AB150" s="74" t="s">
        <v>1208</v>
      </c>
      <c r="AC150" s="74" t="s">
        <v>1201</v>
      </c>
      <c r="AD150" s="74" t="s">
        <v>1201</v>
      </c>
      <c r="AE150" s="75" t="s">
        <v>1209</v>
      </c>
      <c r="AF150" s="75" t="s">
        <v>1210</v>
      </c>
      <c r="AG150" s="75" t="s">
        <v>1211</v>
      </c>
      <c r="AH150" s="75" t="s">
        <v>1212</v>
      </c>
      <c r="AJ150" s="298"/>
      <c r="AK150" s="74" t="s">
        <v>1213</v>
      </c>
      <c r="AM150" s="258"/>
      <c r="AN150" s="101"/>
      <c r="AO150" s="101"/>
      <c r="AV150" s="192" t="str">
        <f>IF(BB150="","",SUM(AW$17:AW150))</f>
        <v/>
      </c>
      <c r="AW150" s="192" t="str">
        <f t="shared" si="23"/>
        <v/>
      </c>
      <c r="AX150" s="193" t="str">
        <f>IF(ISBLANK(選手登録!M150),"",選手登録!M150)</f>
        <v/>
      </c>
      <c r="AY150" s="193" t="str">
        <f>IF(ISBLANK(選手登録!N150),"",選手登録!N150)</f>
        <v/>
      </c>
      <c r="AZ150" s="193" t="str">
        <f>IF(ISBLANK(選手登録!O150),"",選手登録!O150)</f>
        <v/>
      </c>
      <c r="BA150" s="193" t="str">
        <f>IF(ISBLANK(選手登録!F150),"",選手登録!F150)</f>
        <v/>
      </c>
      <c r="BB150" s="193" t="str">
        <f>IF(ISBLANK(選手登録!G150),"",選手登録!G150)</f>
        <v/>
      </c>
      <c r="BC150" s="193" t="str">
        <f>IF(ISBLANK(選手登録!H150),"",選手登録!H150)</f>
        <v/>
      </c>
      <c r="BD150" s="193" t="str">
        <f>IF(ISBLANK(選手登録!K150),"",DBCS(選手登録!K150))</f>
        <v/>
      </c>
      <c r="BE150" s="193" t="str">
        <f>IF(ISBLANK(選手登録!L150),"",DBCS(選手登録!L150))</f>
        <v/>
      </c>
      <c r="BF150" s="193" t="str">
        <f>IF(ISBLANK(選手登録!P150),"",選手登録!P150)</f>
        <v>女</v>
      </c>
      <c r="BG150" s="193" t="str">
        <f>IF(ISBLANK(選手登録!I150),"",選手登録!I150)</f>
        <v/>
      </c>
      <c r="BH150" s="193"/>
      <c r="BI150" s="194"/>
      <c r="BJ150" s="194"/>
      <c r="BK150" s="193"/>
    </row>
    <row r="151" spans="1:63" x14ac:dyDescent="0.15">
      <c r="A151" s="147"/>
      <c r="B151" s="195" t="str">
        <f>IF(ISBLANK(G151),"",COUNTA(G$17:G151)-2)</f>
        <v/>
      </c>
      <c r="C151" s="279"/>
      <c r="D151" s="288">
        <v>10048</v>
      </c>
      <c r="E151" s="210">
        <v>48</v>
      </c>
      <c r="F151" s="253" t="str">
        <f t="shared" si="16"/>
        <v/>
      </c>
      <c r="G151" s="199"/>
      <c r="H151" s="200"/>
      <c r="I151" s="201"/>
      <c r="J151" s="202" t="str">
        <f t="shared" si="20"/>
        <v/>
      </c>
      <c r="K151" s="203"/>
      <c r="L151" s="244"/>
      <c r="M151" s="211"/>
      <c r="N151" s="212"/>
      <c r="O151" s="213"/>
      <c r="P151" s="288" t="s">
        <v>905</v>
      </c>
      <c r="Q151" s="289"/>
      <c r="R151" s="71"/>
      <c r="S151" s="72">
        <f t="shared" si="21"/>
        <v>4450</v>
      </c>
      <c r="T151" s="73" t="str">
        <f t="shared" si="22"/>
        <v>三高中</v>
      </c>
      <c r="U151" s="54"/>
      <c r="V151" s="209">
        <f t="shared" si="17"/>
        <v>0</v>
      </c>
      <c r="W151" s="209" t="b">
        <f t="shared" si="18"/>
        <v>0</v>
      </c>
      <c r="X151" s="209" t="str">
        <f t="shared" si="19"/>
        <v xml:space="preserve"> </v>
      </c>
      <c r="Z151" s="74">
        <v>4450</v>
      </c>
      <c r="AA151" s="74" t="s">
        <v>1214</v>
      </c>
      <c r="AB151" s="74" t="s">
        <v>1215</v>
      </c>
      <c r="AC151" s="74" t="s">
        <v>1201</v>
      </c>
      <c r="AD151" s="74" t="s">
        <v>1201</v>
      </c>
      <c r="AE151" s="75" t="s">
        <v>1216</v>
      </c>
      <c r="AF151" s="75" t="s">
        <v>1217</v>
      </c>
      <c r="AG151" s="75" t="s">
        <v>1218</v>
      </c>
      <c r="AH151" s="75" t="s">
        <v>1219</v>
      </c>
      <c r="AJ151" s="298"/>
      <c r="AK151" s="74" t="s">
        <v>1220</v>
      </c>
      <c r="AM151" s="258"/>
      <c r="AN151" s="101"/>
      <c r="AO151" s="101"/>
      <c r="AV151" s="192" t="str">
        <f>IF(BB151="","",SUM(AW$17:AW151))</f>
        <v/>
      </c>
      <c r="AW151" s="192" t="str">
        <f t="shared" si="23"/>
        <v/>
      </c>
      <c r="AX151" s="193" t="str">
        <f>IF(ISBLANK(選手登録!M151),"",選手登録!M151)</f>
        <v/>
      </c>
      <c r="AY151" s="193" t="str">
        <f>IF(ISBLANK(選手登録!N151),"",選手登録!N151)</f>
        <v/>
      </c>
      <c r="AZ151" s="193" t="str">
        <f>IF(ISBLANK(選手登録!O151),"",選手登録!O151)</f>
        <v/>
      </c>
      <c r="BA151" s="193" t="str">
        <f>IF(ISBLANK(選手登録!F151),"",選手登録!F151)</f>
        <v/>
      </c>
      <c r="BB151" s="193" t="str">
        <f>IF(ISBLANK(選手登録!G151),"",選手登録!G151)</f>
        <v/>
      </c>
      <c r="BC151" s="193" t="str">
        <f>IF(ISBLANK(選手登録!H151),"",選手登録!H151)</f>
        <v/>
      </c>
      <c r="BD151" s="193" t="str">
        <f>IF(ISBLANK(選手登録!K151),"",DBCS(選手登録!K151))</f>
        <v/>
      </c>
      <c r="BE151" s="193" t="str">
        <f>IF(ISBLANK(選手登録!L151),"",DBCS(選手登録!L151))</f>
        <v/>
      </c>
      <c r="BF151" s="193" t="str">
        <f>IF(ISBLANK(選手登録!P151),"",選手登録!P151)</f>
        <v>女</v>
      </c>
      <c r="BG151" s="193" t="str">
        <f>IF(ISBLANK(選手登録!I151),"",選手登録!I151)</f>
        <v/>
      </c>
      <c r="BH151" s="193"/>
      <c r="BI151" s="194"/>
      <c r="BJ151" s="194"/>
      <c r="BK151" s="193"/>
    </row>
    <row r="152" spans="1:63" x14ac:dyDescent="0.15">
      <c r="A152" s="147"/>
      <c r="B152" s="195" t="str">
        <f>IF(ISBLANK(G152),"",COUNTA(G$17:G152)-2)</f>
        <v/>
      </c>
      <c r="C152" s="279"/>
      <c r="D152" s="288">
        <v>10049</v>
      </c>
      <c r="E152" s="210">
        <v>49</v>
      </c>
      <c r="F152" s="253" t="str">
        <f t="shared" si="16"/>
        <v/>
      </c>
      <c r="G152" s="199"/>
      <c r="H152" s="200"/>
      <c r="I152" s="201"/>
      <c r="J152" s="202" t="str">
        <f t="shared" si="20"/>
        <v/>
      </c>
      <c r="K152" s="203"/>
      <c r="L152" s="244"/>
      <c r="M152" s="211"/>
      <c r="N152" s="212"/>
      <c r="O152" s="213"/>
      <c r="P152" s="288" t="s">
        <v>905</v>
      </c>
      <c r="Q152" s="289"/>
      <c r="R152" s="71"/>
      <c r="S152" s="72">
        <f t="shared" si="21"/>
        <v>4480</v>
      </c>
      <c r="T152" s="73" t="str">
        <f t="shared" si="22"/>
        <v>大柿中</v>
      </c>
      <c r="U152" s="54"/>
      <c r="V152" s="209">
        <f t="shared" si="17"/>
        <v>0</v>
      </c>
      <c r="W152" s="209" t="b">
        <f t="shared" si="18"/>
        <v>0</v>
      </c>
      <c r="X152" s="209" t="str">
        <f t="shared" si="19"/>
        <v xml:space="preserve"> </v>
      </c>
      <c r="Z152" s="74">
        <v>4480</v>
      </c>
      <c r="AA152" s="74" t="s">
        <v>1221</v>
      </c>
      <c r="AB152" s="74" t="s">
        <v>1222</v>
      </c>
      <c r="AC152" s="74" t="s">
        <v>1201</v>
      </c>
      <c r="AD152" s="74" t="s">
        <v>1201</v>
      </c>
      <c r="AE152" s="75" t="s">
        <v>1223</v>
      </c>
      <c r="AF152" s="75" t="s">
        <v>1224</v>
      </c>
      <c r="AG152" s="75" t="s">
        <v>1225</v>
      </c>
      <c r="AH152" s="75" t="s">
        <v>1226</v>
      </c>
      <c r="AJ152" s="298"/>
      <c r="AK152" s="74" t="s">
        <v>1227</v>
      </c>
      <c r="AM152" s="258"/>
      <c r="AN152" s="101"/>
      <c r="AO152" s="101"/>
      <c r="AV152" s="192" t="str">
        <f>IF(BB152="","",SUM(AW$17:AW152))</f>
        <v/>
      </c>
      <c r="AW152" s="192" t="str">
        <f t="shared" si="23"/>
        <v/>
      </c>
      <c r="AX152" s="193" t="str">
        <f>IF(ISBLANK(選手登録!M152),"",選手登録!M152)</f>
        <v/>
      </c>
      <c r="AY152" s="193" t="str">
        <f>IF(ISBLANK(選手登録!N152),"",選手登録!N152)</f>
        <v/>
      </c>
      <c r="AZ152" s="193" t="str">
        <f>IF(ISBLANK(選手登録!O152),"",選手登録!O152)</f>
        <v/>
      </c>
      <c r="BA152" s="193" t="str">
        <f>IF(ISBLANK(選手登録!F152),"",選手登録!F152)</f>
        <v/>
      </c>
      <c r="BB152" s="193" t="str">
        <f>IF(ISBLANK(選手登録!G152),"",選手登録!G152)</f>
        <v/>
      </c>
      <c r="BC152" s="193" t="str">
        <f>IF(ISBLANK(選手登録!H152),"",選手登録!H152)</f>
        <v/>
      </c>
      <c r="BD152" s="193" t="str">
        <f>IF(ISBLANK(選手登録!K152),"",DBCS(選手登録!K152))</f>
        <v/>
      </c>
      <c r="BE152" s="193" t="str">
        <f>IF(ISBLANK(選手登録!L152),"",DBCS(選手登録!L152))</f>
        <v/>
      </c>
      <c r="BF152" s="193" t="str">
        <f>IF(ISBLANK(選手登録!P152),"",選手登録!P152)</f>
        <v>女</v>
      </c>
      <c r="BG152" s="193" t="str">
        <f>IF(ISBLANK(選手登録!I152),"",選手登録!I152)</f>
        <v/>
      </c>
      <c r="BH152" s="193"/>
      <c r="BI152" s="194"/>
      <c r="BJ152" s="194"/>
      <c r="BK152" s="193"/>
    </row>
    <row r="153" spans="1:63" ht="14.25" thickBot="1" x14ac:dyDescent="0.2">
      <c r="A153" s="147"/>
      <c r="B153" s="195" t="str">
        <f>IF(ISBLANK(G153),"",COUNTA(G$17:G153)-2)</f>
        <v/>
      </c>
      <c r="C153" s="279"/>
      <c r="D153" s="288">
        <v>10050</v>
      </c>
      <c r="E153" s="214">
        <v>50</v>
      </c>
      <c r="F153" s="254" t="str">
        <f t="shared" si="16"/>
        <v/>
      </c>
      <c r="G153" s="235"/>
      <c r="H153" s="236"/>
      <c r="I153" s="237"/>
      <c r="J153" s="238" t="str">
        <f t="shared" si="20"/>
        <v/>
      </c>
      <c r="K153" s="239"/>
      <c r="L153" s="257"/>
      <c r="M153" s="222"/>
      <c r="N153" s="242"/>
      <c r="O153" s="243"/>
      <c r="P153" s="288" t="s">
        <v>905</v>
      </c>
      <c r="Q153" s="289"/>
      <c r="R153" s="71"/>
      <c r="S153" s="72">
        <f t="shared" si="21"/>
        <v>4510</v>
      </c>
      <c r="T153" s="73" t="str">
        <f t="shared" si="22"/>
        <v>西条中</v>
      </c>
      <c r="U153" s="54"/>
      <c r="V153" s="209">
        <f t="shared" si="17"/>
        <v>0</v>
      </c>
      <c r="W153" s="209" t="b">
        <f t="shared" si="18"/>
        <v>0</v>
      </c>
      <c r="X153" s="209" t="str">
        <f t="shared" si="19"/>
        <v xml:space="preserve"> </v>
      </c>
      <c r="Z153" s="74">
        <v>4510</v>
      </c>
      <c r="AA153" s="74" t="s">
        <v>1228</v>
      </c>
      <c r="AB153" s="74" t="s">
        <v>1229</v>
      </c>
      <c r="AC153" s="74" t="s">
        <v>1230</v>
      </c>
      <c r="AD153" s="74" t="s">
        <v>1230</v>
      </c>
      <c r="AE153" s="75" t="s">
        <v>1231</v>
      </c>
      <c r="AF153" s="75" t="s">
        <v>1232</v>
      </c>
      <c r="AG153" s="75" t="s">
        <v>1233</v>
      </c>
      <c r="AH153" s="75" t="s">
        <v>1234</v>
      </c>
      <c r="AJ153" s="298"/>
      <c r="AK153" s="74" t="s">
        <v>1235</v>
      </c>
      <c r="AM153" s="258"/>
      <c r="AN153" s="101"/>
      <c r="AO153" s="101"/>
      <c r="AV153" s="192" t="str">
        <f>IF(BB153="","",SUM(AW$17:AW153))</f>
        <v/>
      </c>
      <c r="AW153" s="192" t="str">
        <f t="shared" si="23"/>
        <v/>
      </c>
      <c r="AX153" s="193" t="str">
        <f>IF(ISBLANK(選手登録!M153),"",選手登録!M153)</f>
        <v/>
      </c>
      <c r="AY153" s="193" t="str">
        <f>IF(ISBLANK(選手登録!N153),"",選手登録!N153)</f>
        <v/>
      </c>
      <c r="AZ153" s="193" t="str">
        <f>IF(ISBLANK(選手登録!O153),"",選手登録!O153)</f>
        <v/>
      </c>
      <c r="BA153" s="193" t="str">
        <f>IF(ISBLANK(選手登録!F153),"",選手登録!F153)</f>
        <v/>
      </c>
      <c r="BB153" s="193" t="str">
        <f>IF(ISBLANK(選手登録!G153),"",選手登録!G153)</f>
        <v/>
      </c>
      <c r="BC153" s="193" t="str">
        <f>IF(ISBLANK(選手登録!H153),"",選手登録!H153)</f>
        <v/>
      </c>
      <c r="BD153" s="193" t="str">
        <f>IF(ISBLANK(選手登録!K153),"",DBCS(選手登録!K153))</f>
        <v/>
      </c>
      <c r="BE153" s="193" t="str">
        <f>IF(ISBLANK(選手登録!L153),"",DBCS(選手登録!L153))</f>
        <v/>
      </c>
      <c r="BF153" s="193" t="str">
        <f>IF(ISBLANK(選手登録!P153),"",選手登録!P153)</f>
        <v>女</v>
      </c>
      <c r="BG153" s="193" t="str">
        <f>IF(ISBLANK(選手登録!I153),"",選手登録!I153)</f>
        <v/>
      </c>
      <c r="BH153" s="193"/>
      <c r="BI153" s="194"/>
      <c r="BJ153" s="194"/>
      <c r="BK153" s="193"/>
    </row>
    <row r="154" spans="1:63" x14ac:dyDescent="0.15">
      <c r="A154" s="147"/>
      <c r="B154" s="195" t="str">
        <f>IF(ISBLANK(G154),"",COUNTA(G$17:G154)-2)</f>
        <v/>
      </c>
      <c r="C154" s="279"/>
      <c r="D154" s="288">
        <v>10051</v>
      </c>
      <c r="E154" s="225">
        <v>51</v>
      </c>
      <c r="F154" s="198" t="str">
        <f t="shared" si="16"/>
        <v/>
      </c>
      <c r="G154" s="226"/>
      <c r="H154" s="227"/>
      <c r="I154" s="228"/>
      <c r="J154" s="229" t="str">
        <f t="shared" si="20"/>
        <v/>
      </c>
      <c r="K154" s="230"/>
      <c r="L154" s="256"/>
      <c r="M154" s="232"/>
      <c r="N154" s="233"/>
      <c r="O154" s="234"/>
      <c r="P154" s="288" t="s">
        <v>905</v>
      </c>
      <c r="Q154" s="289"/>
      <c r="R154" s="71"/>
      <c r="S154" s="72">
        <f t="shared" si="21"/>
        <v>4540</v>
      </c>
      <c r="T154" s="73" t="str">
        <f t="shared" si="22"/>
        <v>向陽中</v>
      </c>
      <c r="U154" s="54"/>
      <c r="V154" s="209">
        <f t="shared" si="17"/>
        <v>0</v>
      </c>
      <c r="W154" s="209" t="b">
        <f t="shared" si="18"/>
        <v>0</v>
      </c>
      <c r="X154" s="209" t="str">
        <f t="shared" si="19"/>
        <v xml:space="preserve"> </v>
      </c>
      <c r="Z154" s="74">
        <v>4540</v>
      </c>
      <c r="AA154" s="74" t="s">
        <v>1236</v>
      </c>
      <c r="AB154" s="74" t="s">
        <v>592</v>
      </c>
      <c r="AC154" s="74" t="s">
        <v>1230</v>
      </c>
      <c r="AD154" s="74" t="s">
        <v>1230</v>
      </c>
      <c r="AE154" s="75" t="s">
        <v>1237</v>
      </c>
      <c r="AF154" s="75" t="s">
        <v>1238</v>
      </c>
      <c r="AG154" s="75" t="s">
        <v>1239</v>
      </c>
      <c r="AH154" s="75" t="s">
        <v>1240</v>
      </c>
      <c r="AJ154" s="298"/>
      <c r="AK154" s="74" t="s">
        <v>1241</v>
      </c>
      <c r="AM154" s="258"/>
      <c r="AN154" s="101"/>
      <c r="AO154" s="101"/>
      <c r="AV154" s="192" t="str">
        <f>IF(BB154="","",SUM(AW$17:AW154))</f>
        <v/>
      </c>
      <c r="AW154" s="192" t="str">
        <f t="shared" si="23"/>
        <v/>
      </c>
      <c r="AX154" s="193" t="str">
        <f>IF(ISBLANK(選手登録!M154),"",選手登録!M154)</f>
        <v/>
      </c>
      <c r="AY154" s="193" t="str">
        <f>IF(ISBLANK(選手登録!N154),"",選手登録!N154)</f>
        <v/>
      </c>
      <c r="AZ154" s="193" t="str">
        <f>IF(ISBLANK(選手登録!O154),"",選手登録!O154)</f>
        <v/>
      </c>
      <c r="BA154" s="193" t="str">
        <f>IF(ISBLANK(選手登録!F154),"",選手登録!F154)</f>
        <v/>
      </c>
      <c r="BB154" s="193" t="str">
        <f>IF(ISBLANK(選手登録!G154),"",選手登録!G154)</f>
        <v/>
      </c>
      <c r="BC154" s="193" t="str">
        <f>IF(ISBLANK(選手登録!H154),"",選手登録!H154)</f>
        <v/>
      </c>
      <c r="BD154" s="193" t="str">
        <f>IF(ISBLANK(選手登録!K154),"",DBCS(選手登録!K154))</f>
        <v/>
      </c>
      <c r="BE154" s="193" t="str">
        <f>IF(ISBLANK(選手登録!L154),"",DBCS(選手登録!L154))</f>
        <v/>
      </c>
      <c r="BF154" s="193" t="str">
        <f>IF(ISBLANK(選手登録!P154),"",選手登録!P154)</f>
        <v>女</v>
      </c>
      <c r="BG154" s="193" t="str">
        <f>IF(ISBLANK(選手登録!I154),"",選手登録!I154)</f>
        <v/>
      </c>
      <c r="BH154" s="193"/>
      <c r="BI154" s="194"/>
      <c r="BJ154" s="194"/>
      <c r="BK154" s="193"/>
    </row>
    <row r="155" spans="1:63" x14ac:dyDescent="0.15">
      <c r="A155" s="147"/>
      <c r="B155" s="195" t="str">
        <f>IF(ISBLANK(G155),"",COUNTA(G$17:G155)-2)</f>
        <v/>
      </c>
      <c r="C155" s="279"/>
      <c r="D155" s="288">
        <v>10052</v>
      </c>
      <c r="E155" s="210">
        <v>52</v>
      </c>
      <c r="F155" s="198" t="str">
        <f t="shared" si="16"/>
        <v/>
      </c>
      <c r="G155" s="199"/>
      <c r="H155" s="200"/>
      <c r="I155" s="201"/>
      <c r="J155" s="202" t="str">
        <f t="shared" si="20"/>
        <v/>
      </c>
      <c r="K155" s="203"/>
      <c r="L155" s="244"/>
      <c r="M155" s="211"/>
      <c r="N155" s="212"/>
      <c r="O155" s="213"/>
      <c r="P155" s="288" t="s">
        <v>905</v>
      </c>
      <c r="Q155" s="289"/>
      <c r="R155" s="71"/>
      <c r="S155" s="72">
        <f t="shared" si="21"/>
        <v>4570</v>
      </c>
      <c r="T155" s="73" t="str">
        <f t="shared" si="22"/>
        <v>八本松中</v>
      </c>
      <c r="U155" s="54"/>
      <c r="V155" s="209">
        <f t="shared" si="17"/>
        <v>0</v>
      </c>
      <c r="W155" s="209" t="b">
        <f t="shared" si="18"/>
        <v>0</v>
      </c>
      <c r="X155" s="209" t="str">
        <f t="shared" si="19"/>
        <v xml:space="preserve"> </v>
      </c>
      <c r="Z155" s="74">
        <v>4570</v>
      </c>
      <c r="AA155" s="74" t="s">
        <v>1242</v>
      </c>
      <c r="AB155" s="74" t="s">
        <v>1243</v>
      </c>
      <c r="AC155" s="74" t="s">
        <v>1230</v>
      </c>
      <c r="AD155" s="74" t="s">
        <v>1230</v>
      </c>
      <c r="AE155" s="75" t="s">
        <v>1244</v>
      </c>
      <c r="AF155" s="75" t="s">
        <v>1245</v>
      </c>
      <c r="AG155" s="75" t="s">
        <v>1246</v>
      </c>
      <c r="AH155" s="75" t="s">
        <v>1247</v>
      </c>
      <c r="AJ155" s="298"/>
      <c r="AK155" s="74" t="s">
        <v>1248</v>
      </c>
      <c r="AM155" s="258"/>
      <c r="AN155" s="101"/>
      <c r="AO155" s="101"/>
      <c r="AV155" s="192" t="str">
        <f>IF(BB155="","",SUM(AW$17:AW155))</f>
        <v/>
      </c>
      <c r="AW155" s="192" t="str">
        <f t="shared" si="23"/>
        <v/>
      </c>
      <c r="AX155" s="193" t="str">
        <f>IF(ISBLANK(選手登録!M155),"",選手登録!M155)</f>
        <v/>
      </c>
      <c r="AY155" s="193" t="str">
        <f>IF(ISBLANK(選手登録!N155),"",選手登録!N155)</f>
        <v/>
      </c>
      <c r="AZ155" s="193" t="str">
        <f>IF(ISBLANK(選手登録!O155),"",選手登録!O155)</f>
        <v/>
      </c>
      <c r="BA155" s="193" t="str">
        <f>IF(ISBLANK(選手登録!F155),"",選手登録!F155)</f>
        <v/>
      </c>
      <c r="BB155" s="193" t="str">
        <f>IF(ISBLANK(選手登録!G155),"",選手登録!G155)</f>
        <v/>
      </c>
      <c r="BC155" s="193" t="str">
        <f>IF(ISBLANK(選手登録!H155),"",選手登録!H155)</f>
        <v/>
      </c>
      <c r="BD155" s="193" t="str">
        <f>IF(ISBLANK(選手登録!K155),"",DBCS(選手登録!K155))</f>
        <v/>
      </c>
      <c r="BE155" s="193" t="str">
        <f>IF(ISBLANK(選手登録!L155),"",DBCS(選手登録!L155))</f>
        <v/>
      </c>
      <c r="BF155" s="193" t="str">
        <f>IF(ISBLANK(選手登録!P155),"",選手登録!P155)</f>
        <v>女</v>
      </c>
      <c r="BG155" s="193" t="str">
        <f>IF(ISBLANK(選手登録!I155),"",選手登録!I155)</f>
        <v/>
      </c>
      <c r="BH155" s="193"/>
      <c r="BI155" s="194"/>
      <c r="BJ155" s="194"/>
      <c r="BK155" s="193"/>
    </row>
    <row r="156" spans="1:63" x14ac:dyDescent="0.15">
      <c r="A156" s="147"/>
      <c r="B156" s="195" t="str">
        <f>IF(ISBLANK(G156),"",COUNTA(G$17:G156)-2)</f>
        <v/>
      </c>
      <c r="C156" s="279"/>
      <c r="D156" s="288">
        <v>10053</v>
      </c>
      <c r="E156" s="210">
        <v>53</v>
      </c>
      <c r="F156" s="198" t="str">
        <f t="shared" si="16"/>
        <v/>
      </c>
      <c r="G156" s="199"/>
      <c r="H156" s="200"/>
      <c r="I156" s="201"/>
      <c r="J156" s="202" t="str">
        <f t="shared" si="20"/>
        <v/>
      </c>
      <c r="K156" s="203"/>
      <c r="L156" s="244"/>
      <c r="M156" s="211"/>
      <c r="N156" s="212"/>
      <c r="O156" s="213"/>
      <c r="P156" s="288" t="s">
        <v>905</v>
      </c>
      <c r="Q156" s="289"/>
      <c r="R156" s="71"/>
      <c r="S156" s="72">
        <f t="shared" si="21"/>
        <v>4600</v>
      </c>
      <c r="T156" s="73" t="str">
        <f t="shared" si="22"/>
        <v>志和中</v>
      </c>
      <c r="U156" s="54"/>
      <c r="V156" s="209">
        <f t="shared" si="17"/>
        <v>0</v>
      </c>
      <c r="W156" s="209" t="b">
        <f t="shared" si="18"/>
        <v>0</v>
      </c>
      <c r="X156" s="209" t="str">
        <f t="shared" si="19"/>
        <v xml:space="preserve"> </v>
      </c>
      <c r="Z156" s="74">
        <v>4600</v>
      </c>
      <c r="AA156" s="74" t="s">
        <v>1249</v>
      </c>
      <c r="AB156" s="74" t="s">
        <v>1250</v>
      </c>
      <c r="AC156" s="74" t="s">
        <v>1230</v>
      </c>
      <c r="AD156" s="74" t="s">
        <v>1230</v>
      </c>
      <c r="AE156" s="75" t="s">
        <v>1251</v>
      </c>
      <c r="AF156" s="75" t="s">
        <v>1252</v>
      </c>
      <c r="AG156" s="75" t="s">
        <v>1253</v>
      </c>
      <c r="AH156" s="75" t="s">
        <v>1254</v>
      </c>
      <c r="AJ156" s="298"/>
      <c r="AK156" s="74" t="s">
        <v>1255</v>
      </c>
      <c r="AM156" s="258"/>
      <c r="AN156" s="101"/>
      <c r="AO156" s="101"/>
      <c r="AV156" s="192" t="str">
        <f>IF(BB156="","",SUM(AW$17:AW156))</f>
        <v/>
      </c>
      <c r="AW156" s="192" t="str">
        <f t="shared" si="23"/>
        <v/>
      </c>
      <c r="AX156" s="193" t="str">
        <f>IF(ISBLANK(選手登録!M156),"",選手登録!M156)</f>
        <v/>
      </c>
      <c r="AY156" s="193" t="str">
        <f>IF(ISBLANK(選手登録!N156),"",選手登録!N156)</f>
        <v/>
      </c>
      <c r="AZ156" s="193" t="str">
        <f>IF(ISBLANK(選手登録!O156),"",選手登録!O156)</f>
        <v/>
      </c>
      <c r="BA156" s="193" t="str">
        <f>IF(ISBLANK(選手登録!F156),"",選手登録!F156)</f>
        <v/>
      </c>
      <c r="BB156" s="193" t="str">
        <f>IF(ISBLANK(選手登録!G156),"",選手登録!G156)</f>
        <v/>
      </c>
      <c r="BC156" s="193" t="str">
        <f>IF(ISBLANK(選手登録!H156),"",選手登録!H156)</f>
        <v/>
      </c>
      <c r="BD156" s="193" t="str">
        <f>IF(ISBLANK(選手登録!K156),"",DBCS(選手登録!K156))</f>
        <v/>
      </c>
      <c r="BE156" s="193" t="str">
        <f>IF(ISBLANK(選手登録!L156),"",DBCS(選手登録!L156))</f>
        <v/>
      </c>
      <c r="BF156" s="193" t="str">
        <f>IF(ISBLANK(選手登録!P156),"",選手登録!P156)</f>
        <v>女</v>
      </c>
      <c r="BG156" s="193" t="str">
        <f>IF(ISBLANK(選手登録!I156),"",選手登録!I156)</f>
        <v/>
      </c>
      <c r="BH156" s="193"/>
      <c r="BI156" s="194"/>
      <c r="BJ156" s="194"/>
      <c r="BK156" s="193"/>
    </row>
    <row r="157" spans="1:63" x14ac:dyDescent="0.15">
      <c r="A157" s="147"/>
      <c r="B157" s="195" t="str">
        <f>IF(ISBLANK(G157),"",COUNTA(G$17:G157)-2)</f>
        <v/>
      </c>
      <c r="C157" s="279"/>
      <c r="D157" s="288">
        <v>10054</v>
      </c>
      <c r="E157" s="210">
        <v>54</v>
      </c>
      <c r="F157" s="198" t="str">
        <f t="shared" si="16"/>
        <v/>
      </c>
      <c r="G157" s="199"/>
      <c r="H157" s="200"/>
      <c r="I157" s="201"/>
      <c r="J157" s="202" t="str">
        <f t="shared" si="20"/>
        <v/>
      </c>
      <c r="K157" s="203"/>
      <c r="L157" s="244"/>
      <c r="M157" s="211"/>
      <c r="N157" s="212"/>
      <c r="O157" s="213"/>
      <c r="P157" s="288" t="s">
        <v>905</v>
      </c>
      <c r="Q157" s="289"/>
      <c r="R157" s="71"/>
      <c r="S157" s="72">
        <f t="shared" si="21"/>
        <v>4630</v>
      </c>
      <c r="T157" s="73" t="str">
        <f t="shared" si="22"/>
        <v>高屋中</v>
      </c>
      <c r="U157" s="54"/>
      <c r="V157" s="209">
        <f t="shared" si="17"/>
        <v>0</v>
      </c>
      <c r="W157" s="209" t="b">
        <f t="shared" si="18"/>
        <v>0</v>
      </c>
      <c r="X157" s="209" t="str">
        <f t="shared" si="19"/>
        <v xml:space="preserve"> </v>
      </c>
      <c r="Z157" s="74">
        <v>4630</v>
      </c>
      <c r="AA157" s="74" t="s">
        <v>1256</v>
      </c>
      <c r="AB157" s="74" t="s">
        <v>1257</v>
      </c>
      <c r="AC157" s="74" t="s">
        <v>1230</v>
      </c>
      <c r="AD157" s="74" t="s">
        <v>1230</v>
      </c>
      <c r="AE157" s="75" t="s">
        <v>1258</v>
      </c>
      <c r="AF157" s="75" t="s">
        <v>1259</v>
      </c>
      <c r="AG157" s="75" t="s">
        <v>1260</v>
      </c>
      <c r="AH157" s="75" t="s">
        <v>1261</v>
      </c>
      <c r="AJ157" s="298"/>
      <c r="AK157" s="74" t="s">
        <v>1262</v>
      </c>
      <c r="AM157" s="258"/>
      <c r="AN157" s="101"/>
      <c r="AO157" s="101"/>
      <c r="AV157" s="192" t="str">
        <f>IF(BB157="","",SUM(AW$17:AW157))</f>
        <v/>
      </c>
      <c r="AW157" s="192" t="str">
        <f t="shared" si="23"/>
        <v/>
      </c>
      <c r="AX157" s="193" t="str">
        <f>IF(ISBLANK(選手登録!M157),"",選手登録!M157)</f>
        <v/>
      </c>
      <c r="AY157" s="193" t="str">
        <f>IF(ISBLANK(選手登録!N157),"",選手登録!N157)</f>
        <v/>
      </c>
      <c r="AZ157" s="193" t="str">
        <f>IF(ISBLANK(選手登録!O157),"",選手登録!O157)</f>
        <v/>
      </c>
      <c r="BA157" s="193" t="str">
        <f>IF(ISBLANK(選手登録!F157),"",選手登録!F157)</f>
        <v/>
      </c>
      <c r="BB157" s="193" t="str">
        <f>IF(ISBLANK(選手登録!G157),"",選手登録!G157)</f>
        <v/>
      </c>
      <c r="BC157" s="193" t="str">
        <f>IF(ISBLANK(選手登録!H157),"",選手登録!H157)</f>
        <v/>
      </c>
      <c r="BD157" s="193" t="str">
        <f>IF(ISBLANK(選手登録!K157),"",DBCS(選手登録!K157))</f>
        <v/>
      </c>
      <c r="BE157" s="193" t="str">
        <f>IF(ISBLANK(選手登録!L157),"",DBCS(選手登録!L157))</f>
        <v/>
      </c>
      <c r="BF157" s="193" t="str">
        <f>IF(ISBLANK(選手登録!P157),"",選手登録!P157)</f>
        <v>女</v>
      </c>
      <c r="BG157" s="193" t="str">
        <f>IF(ISBLANK(選手登録!I157),"",選手登録!I157)</f>
        <v/>
      </c>
      <c r="BH157" s="193"/>
      <c r="BI157" s="194"/>
      <c r="BJ157" s="194"/>
      <c r="BK157" s="193"/>
    </row>
    <row r="158" spans="1:63" ht="14.25" thickBot="1" x14ac:dyDescent="0.2">
      <c r="A158" s="147"/>
      <c r="B158" s="195" t="str">
        <f>IF(ISBLANK(G158),"",COUNTA(G$17:G158)-2)</f>
        <v/>
      </c>
      <c r="C158" s="279"/>
      <c r="D158" s="288">
        <v>10055</v>
      </c>
      <c r="E158" s="245">
        <v>55</v>
      </c>
      <c r="F158" s="109" t="str">
        <f t="shared" si="16"/>
        <v/>
      </c>
      <c r="G158" s="235"/>
      <c r="H158" s="236"/>
      <c r="I158" s="237"/>
      <c r="J158" s="238" t="str">
        <f t="shared" si="20"/>
        <v/>
      </c>
      <c r="K158" s="239"/>
      <c r="L158" s="257"/>
      <c r="M158" s="241"/>
      <c r="N158" s="242"/>
      <c r="O158" s="243"/>
      <c r="P158" s="288" t="s">
        <v>905</v>
      </c>
      <c r="Q158" s="289"/>
      <c r="R158" s="71"/>
      <c r="S158" s="72">
        <f t="shared" si="21"/>
        <v>4660</v>
      </c>
      <c r="T158" s="73" t="str">
        <f t="shared" si="22"/>
        <v>磯松中</v>
      </c>
      <c r="U158" s="54"/>
      <c r="V158" s="209">
        <f t="shared" si="17"/>
        <v>0</v>
      </c>
      <c r="W158" s="209" t="b">
        <f t="shared" si="18"/>
        <v>0</v>
      </c>
      <c r="X158" s="209" t="str">
        <f t="shared" si="19"/>
        <v xml:space="preserve"> </v>
      </c>
      <c r="Z158" s="74">
        <v>4660</v>
      </c>
      <c r="AA158" s="74" t="s">
        <v>1263</v>
      </c>
      <c r="AB158" s="74" t="s">
        <v>1264</v>
      </c>
      <c r="AC158" s="74" t="s">
        <v>1230</v>
      </c>
      <c r="AD158" s="74" t="s">
        <v>1230</v>
      </c>
      <c r="AE158" s="75" t="s">
        <v>1265</v>
      </c>
      <c r="AF158" s="75" t="s">
        <v>1266</v>
      </c>
      <c r="AG158" s="75" t="s">
        <v>1267</v>
      </c>
      <c r="AH158" s="75" t="s">
        <v>1268</v>
      </c>
      <c r="AJ158" s="298"/>
      <c r="AK158" s="74" t="s">
        <v>1269</v>
      </c>
      <c r="AM158" s="258"/>
      <c r="AN158" s="101"/>
      <c r="AO158" s="101"/>
      <c r="AV158" s="192" t="str">
        <f>IF(BB158="","",SUM(AW$17:AW158))</f>
        <v/>
      </c>
      <c r="AW158" s="192" t="str">
        <f t="shared" si="23"/>
        <v/>
      </c>
      <c r="AX158" s="193" t="str">
        <f>IF(ISBLANK(選手登録!M158),"",選手登録!M158)</f>
        <v/>
      </c>
      <c r="AY158" s="193" t="str">
        <f>IF(ISBLANK(選手登録!N158),"",選手登録!N158)</f>
        <v/>
      </c>
      <c r="AZ158" s="193" t="str">
        <f>IF(ISBLANK(選手登録!O158),"",選手登録!O158)</f>
        <v/>
      </c>
      <c r="BA158" s="193" t="str">
        <f>IF(ISBLANK(選手登録!F158),"",選手登録!F158)</f>
        <v/>
      </c>
      <c r="BB158" s="193" t="str">
        <f>IF(ISBLANK(選手登録!G158),"",選手登録!G158)</f>
        <v/>
      </c>
      <c r="BC158" s="193" t="str">
        <f>IF(ISBLANK(選手登録!H158),"",選手登録!H158)</f>
        <v/>
      </c>
      <c r="BD158" s="193" t="str">
        <f>IF(ISBLANK(選手登録!K158),"",DBCS(選手登録!K158))</f>
        <v/>
      </c>
      <c r="BE158" s="193" t="str">
        <f>IF(ISBLANK(選手登録!L158),"",DBCS(選手登録!L158))</f>
        <v/>
      </c>
      <c r="BF158" s="193" t="str">
        <f>IF(ISBLANK(選手登録!P158),"",選手登録!P158)</f>
        <v>女</v>
      </c>
      <c r="BG158" s="193" t="str">
        <f>IF(ISBLANK(選手登録!I158),"",選手登録!I158)</f>
        <v/>
      </c>
      <c r="BH158" s="193"/>
      <c r="BI158" s="194"/>
      <c r="BJ158" s="194"/>
      <c r="BK158" s="193"/>
    </row>
    <row r="159" spans="1:63" x14ac:dyDescent="0.15">
      <c r="A159" s="147"/>
      <c r="B159" s="195" t="str">
        <f>IF(ISBLANK(G159),"",COUNTA(G$17:G159)-2)</f>
        <v/>
      </c>
      <c r="C159" s="279"/>
      <c r="D159" s="288">
        <v>10056</v>
      </c>
      <c r="E159" s="197">
        <v>56</v>
      </c>
      <c r="F159" s="252" t="str">
        <f t="shared" si="16"/>
        <v/>
      </c>
      <c r="G159" s="199"/>
      <c r="H159" s="200"/>
      <c r="I159" s="201"/>
      <c r="J159" s="202" t="str">
        <f t="shared" si="20"/>
        <v/>
      </c>
      <c r="K159" s="230"/>
      <c r="L159" s="244"/>
      <c r="M159" s="232"/>
      <c r="N159" s="233"/>
      <c r="O159" s="234"/>
      <c r="P159" s="288" t="s">
        <v>905</v>
      </c>
      <c r="Q159" s="289"/>
      <c r="R159" s="71"/>
      <c r="S159" s="72">
        <f t="shared" si="21"/>
        <v>4690</v>
      </c>
      <c r="T159" s="73" t="str">
        <f t="shared" si="22"/>
        <v>松賀中</v>
      </c>
      <c r="U159" s="54"/>
      <c r="V159" s="209">
        <f t="shared" si="17"/>
        <v>0</v>
      </c>
      <c r="W159" s="209" t="b">
        <f t="shared" si="18"/>
        <v>0</v>
      </c>
      <c r="X159" s="209" t="str">
        <f t="shared" si="19"/>
        <v xml:space="preserve"> </v>
      </c>
      <c r="Z159" s="74">
        <v>4690</v>
      </c>
      <c r="AA159" s="74" t="s">
        <v>1270</v>
      </c>
      <c r="AB159" s="74" t="s">
        <v>1271</v>
      </c>
      <c r="AC159" s="74" t="s">
        <v>1230</v>
      </c>
      <c r="AD159" s="74" t="s">
        <v>1230</v>
      </c>
      <c r="AE159" s="75" t="s">
        <v>1272</v>
      </c>
      <c r="AF159" s="75" t="s">
        <v>1273</v>
      </c>
      <c r="AG159" s="75" t="s">
        <v>1274</v>
      </c>
      <c r="AH159" s="75" t="s">
        <v>1275</v>
      </c>
      <c r="AJ159" s="298"/>
      <c r="AK159" s="74" t="s">
        <v>1276</v>
      </c>
      <c r="AM159" s="258"/>
      <c r="AN159" s="101"/>
      <c r="AO159" s="101"/>
      <c r="AV159" s="192" t="str">
        <f>IF(BB159="","",SUM(AW$17:AW159))</f>
        <v/>
      </c>
      <c r="AW159" s="192" t="str">
        <f t="shared" si="23"/>
        <v/>
      </c>
      <c r="AX159" s="193" t="str">
        <f>IF(ISBLANK(選手登録!M159),"",選手登録!M159)</f>
        <v/>
      </c>
      <c r="AY159" s="193" t="str">
        <f>IF(ISBLANK(選手登録!N159),"",選手登録!N159)</f>
        <v/>
      </c>
      <c r="AZ159" s="193" t="str">
        <f>IF(ISBLANK(選手登録!O159),"",選手登録!O159)</f>
        <v/>
      </c>
      <c r="BA159" s="193" t="str">
        <f>IF(ISBLANK(選手登録!F159),"",選手登録!F159)</f>
        <v/>
      </c>
      <c r="BB159" s="193" t="str">
        <f>IF(ISBLANK(選手登録!G159),"",選手登録!G159)</f>
        <v/>
      </c>
      <c r="BC159" s="193" t="str">
        <f>IF(ISBLANK(選手登録!H159),"",選手登録!H159)</f>
        <v/>
      </c>
      <c r="BD159" s="193" t="str">
        <f>IF(ISBLANK(選手登録!K159),"",DBCS(選手登録!K159))</f>
        <v/>
      </c>
      <c r="BE159" s="193" t="str">
        <f>IF(ISBLANK(選手登録!L159),"",DBCS(選手登録!L159))</f>
        <v/>
      </c>
      <c r="BF159" s="193" t="str">
        <f>IF(ISBLANK(選手登録!P159),"",選手登録!P159)</f>
        <v>女</v>
      </c>
      <c r="BG159" s="193" t="str">
        <f>IF(ISBLANK(選手登録!I159),"",選手登録!I159)</f>
        <v/>
      </c>
      <c r="BH159" s="193"/>
      <c r="BI159" s="194"/>
      <c r="BJ159" s="194"/>
      <c r="BK159" s="193"/>
    </row>
    <row r="160" spans="1:63" x14ac:dyDescent="0.15">
      <c r="A160" s="147"/>
      <c r="B160" s="195" t="str">
        <f>IF(ISBLANK(G160),"",COUNTA(G$17:G160)-2)</f>
        <v/>
      </c>
      <c r="C160" s="279"/>
      <c r="D160" s="288">
        <v>10057</v>
      </c>
      <c r="E160" s="210">
        <v>57</v>
      </c>
      <c r="F160" s="253" t="str">
        <f t="shared" si="16"/>
        <v/>
      </c>
      <c r="G160" s="199"/>
      <c r="H160" s="200"/>
      <c r="I160" s="201"/>
      <c r="J160" s="202" t="str">
        <f t="shared" si="20"/>
        <v/>
      </c>
      <c r="K160" s="203"/>
      <c r="L160" s="244"/>
      <c r="M160" s="211"/>
      <c r="N160" s="212"/>
      <c r="O160" s="213"/>
      <c r="P160" s="288" t="s">
        <v>905</v>
      </c>
      <c r="Q160" s="289"/>
      <c r="R160" s="71"/>
      <c r="S160" s="72">
        <f t="shared" si="21"/>
        <v>4720</v>
      </c>
      <c r="T160" s="73" t="str">
        <f t="shared" si="22"/>
        <v>高美が丘中</v>
      </c>
      <c r="U160" s="54"/>
      <c r="V160" s="209">
        <f t="shared" si="17"/>
        <v>0</v>
      </c>
      <c r="W160" s="209" t="b">
        <f t="shared" si="18"/>
        <v>0</v>
      </c>
      <c r="X160" s="209" t="str">
        <f t="shared" si="19"/>
        <v xml:space="preserve"> </v>
      </c>
      <c r="Z160" s="74">
        <v>4720</v>
      </c>
      <c r="AA160" s="74" t="s">
        <v>1277</v>
      </c>
      <c r="AB160" s="74" t="s">
        <v>1278</v>
      </c>
      <c r="AC160" s="74" t="s">
        <v>1230</v>
      </c>
      <c r="AD160" s="74" t="s">
        <v>1230</v>
      </c>
      <c r="AE160" s="75" t="s">
        <v>1279</v>
      </c>
      <c r="AF160" s="75" t="s">
        <v>1280</v>
      </c>
      <c r="AG160" s="75" t="s">
        <v>1281</v>
      </c>
      <c r="AH160" s="75" t="s">
        <v>1282</v>
      </c>
      <c r="AJ160" s="298"/>
      <c r="AK160" s="74" t="s">
        <v>1283</v>
      </c>
      <c r="AM160" s="258"/>
      <c r="AN160" s="101"/>
      <c r="AO160" s="101"/>
      <c r="AV160" s="192" t="str">
        <f>IF(BB160="","",SUM(AW$17:AW160))</f>
        <v/>
      </c>
      <c r="AW160" s="192" t="str">
        <f t="shared" si="23"/>
        <v/>
      </c>
      <c r="AX160" s="193" t="str">
        <f>IF(ISBLANK(選手登録!M160),"",選手登録!M160)</f>
        <v/>
      </c>
      <c r="AY160" s="193" t="str">
        <f>IF(ISBLANK(選手登録!N160),"",選手登録!N160)</f>
        <v/>
      </c>
      <c r="AZ160" s="193" t="str">
        <f>IF(ISBLANK(選手登録!O160),"",選手登録!O160)</f>
        <v/>
      </c>
      <c r="BA160" s="193" t="str">
        <f>IF(ISBLANK(選手登録!F160),"",選手登録!F160)</f>
        <v/>
      </c>
      <c r="BB160" s="193" t="str">
        <f>IF(ISBLANK(選手登録!G160),"",選手登録!G160)</f>
        <v/>
      </c>
      <c r="BC160" s="193" t="str">
        <f>IF(ISBLANK(選手登録!H160),"",選手登録!H160)</f>
        <v/>
      </c>
      <c r="BD160" s="193" t="str">
        <f>IF(ISBLANK(選手登録!K160),"",DBCS(選手登録!K160))</f>
        <v/>
      </c>
      <c r="BE160" s="193" t="str">
        <f>IF(ISBLANK(選手登録!L160),"",DBCS(選手登録!L160))</f>
        <v/>
      </c>
      <c r="BF160" s="193" t="str">
        <f>IF(ISBLANK(選手登録!P160),"",選手登録!P160)</f>
        <v>女</v>
      </c>
      <c r="BG160" s="193" t="str">
        <f>IF(ISBLANK(選手登録!I160),"",選手登録!I160)</f>
        <v/>
      </c>
      <c r="BH160" s="193"/>
      <c r="BI160" s="194"/>
      <c r="BJ160" s="194"/>
      <c r="BK160" s="193"/>
    </row>
    <row r="161" spans="1:63" x14ac:dyDescent="0.15">
      <c r="A161" s="147"/>
      <c r="B161" s="195" t="str">
        <f>IF(ISBLANK(G161),"",COUNTA(G$17:G161)-2)</f>
        <v/>
      </c>
      <c r="C161" s="279"/>
      <c r="D161" s="288">
        <v>10058</v>
      </c>
      <c r="E161" s="210">
        <v>58</v>
      </c>
      <c r="F161" s="253" t="str">
        <f t="shared" si="16"/>
        <v/>
      </c>
      <c r="G161" s="199"/>
      <c r="H161" s="200"/>
      <c r="I161" s="201"/>
      <c r="J161" s="202" t="str">
        <f t="shared" si="20"/>
        <v/>
      </c>
      <c r="K161" s="203"/>
      <c r="L161" s="244"/>
      <c r="M161" s="211"/>
      <c r="N161" s="212"/>
      <c r="O161" s="213"/>
      <c r="P161" s="288" t="s">
        <v>905</v>
      </c>
      <c r="Q161" s="289"/>
      <c r="R161" s="71"/>
      <c r="S161" s="72">
        <f t="shared" si="21"/>
        <v>4750</v>
      </c>
      <c r="T161" s="73" t="str">
        <f t="shared" si="22"/>
        <v>黒瀬中</v>
      </c>
      <c r="U161" s="54"/>
      <c r="V161" s="209">
        <f t="shared" si="17"/>
        <v>0</v>
      </c>
      <c r="W161" s="209" t="b">
        <f t="shared" si="18"/>
        <v>0</v>
      </c>
      <c r="X161" s="209" t="str">
        <f t="shared" si="19"/>
        <v xml:space="preserve"> </v>
      </c>
      <c r="Z161" s="74">
        <v>4750</v>
      </c>
      <c r="AA161" s="74" t="s">
        <v>1284</v>
      </c>
      <c r="AB161" s="74" t="s">
        <v>1285</v>
      </c>
      <c r="AC161" s="74" t="s">
        <v>1230</v>
      </c>
      <c r="AD161" s="74" t="s">
        <v>1230</v>
      </c>
      <c r="AE161" s="75" t="s">
        <v>1286</v>
      </c>
      <c r="AF161" s="75" t="s">
        <v>1287</v>
      </c>
      <c r="AG161" s="75" t="s">
        <v>1288</v>
      </c>
      <c r="AH161" s="75" t="s">
        <v>1289</v>
      </c>
      <c r="AJ161" s="298"/>
      <c r="AK161" s="74" t="s">
        <v>1290</v>
      </c>
      <c r="AM161" s="258"/>
      <c r="AN161" s="101"/>
      <c r="AO161" s="101"/>
      <c r="AV161" s="192" t="str">
        <f>IF(BB161="","",SUM(AW$17:AW161))</f>
        <v/>
      </c>
      <c r="AW161" s="192" t="str">
        <f t="shared" si="23"/>
        <v/>
      </c>
      <c r="AX161" s="193" t="str">
        <f>IF(ISBLANK(選手登録!M161),"",選手登録!M161)</f>
        <v/>
      </c>
      <c r="AY161" s="193" t="str">
        <f>IF(ISBLANK(選手登録!N161),"",選手登録!N161)</f>
        <v/>
      </c>
      <c r="AZ161" s="193" t="str">
        <f>IF(ISBLANK(選手登録!O161),"",選手登録!O161)</f>
        <v/>
      </c>
      <c r="BA161" s="193" t="str">
        <f>IF(ISBLANK(選手登録!F161),"",選手登録!F161)</f>
        <v/>
      </c>
      <c r="BB161" s="193" t="str">
        <f>IF(ISBLANK(選手登録!G161),"",選手登録!G161)</f>
        <v/>
      </c>
      <c r="BC161" s="193" t="str">
        <f>IF(ISBLANK(選手登録!H161),"",選手登録!H161)</f>
        <v/>
      </c>
      <c r="BD161" s="193" t="str">
        <f>IF(ISBLANK(選手登録!K161),"",DBCS(選手登録!K161))</f>
        <v/>
      </c>
      <c r="BE161" s="193" t="str">
        <f>IF(ISBLANK(選手登録!L161),"",DBCS(選手登録!L161))</f>
        <v/>
      </c>
      <c r="BF161" s="193" t="str">
        <f>IF(ISBLANK(選手登録!P161),"",選手登録!P161)</f>
        <v>女</v>
      </c>
      <c r="BG161" s="193" t="str">
        <f>IF(ISBLANK(選手登録!I161),"",選手登録!I161)</f>
        <v/>
      </c>
      <c r="BH161" s="193"/>
      <c r="BI161" s="194"/>
      <c r="BJ161" s="194"/>
      <c r="BK161" s="193"/>
    </row>
    <row r="162" spans="1:63" x14ac:dyDescent="0.15">
      <c r="A162" s="147"/>
      <c r="B162" s="195" t="str">
        <f>IF(ISBLANK(G162),"",COUNTA(G$17:G162)-2)</f>
        <v/>
      </c>
      <c r="C162" s="279"/>
      <c r="D162" s="288">
        <v>10059</v>
      </c>
      <c r="E162" s="210">
        <v>59</v>
      </c>
      <c r="F162" s="253" t="str">
        <f t="shared" si="16"/>
        <v/>
      </c>
      <c r="G162" s="199"/>
      <c r="H162" s="200"/>
      <c r="I162" s="201"/>
      <c r="J162" s="202" t="str">
        <f t="shared" si="20"/>
        <v/>
      </c>
      <c r="K162" s="203"/>
      <c r="L162" s="244"/>
      <c r="M162" s="211"/>
      <c r="N162" s="212"/>
      <c r="O162" s="213"/>
      <c r="P162" s="288" t="s">
        <v>905</v>
      </c>
      <c r="Q162" s="289"/>
      <c r="R162" s="71"/>
      <c r="S162" s="72">
        <f t="shared" si="21"/>
        <v>4780</v>
      </c>
      <c r="T162" s="73" t="str">
        <f t="shared" si="22"/>
        <v>福富中</v>
      </c>
      <c r="U162" s="54"/>
      <c r="V162" s="209">
        <f t="shared" si="17"/>
        <v>0</v>
      </c>
      <c r="W162" s="209" t="b">
        <f t="shared" si="18"/>
        <v>0</v>
      </c>
      <c r="X162" s="209" t="str">
        <f t="shared" si="19"/>
        <v xml:space="preserve"> </v>
      </c>
      <c r="Z162" s="74">
        <v>4780</v>
      </c>
      <c r="AA162" s="74" t="s">
        <v>1291</v>
      </c>
      <c r="AB162" s="74" t="s">
        <v>1292</v>
      </c>
      <c r="AC162" s="74" t="s">
        <v>1230</v>
      </c>
      <c r="AD162" s="74" t="s">
        <v>1230</v>
      </c>
      <c r="AE162" s="75" t="s">
        <v>1293</v>
      </c>
      <c r="AF162" s="75" t="s">
        <v>1294</v>
      </c>
      <c r="AG162" s="75" t="s">
        <v>1295</v>
      </c>
      <c r="AH162" s="75" t="s">
        <v>1296</v>
      </c>
      <c r="AJ162" s="298"/>
      <c r="AK162" s="74" t="s">
        <v>1297</v>
      </c>
      <c r="AM162" s="258"/>
      <c r="AN162" s="101"/>
      <c r="AO162" s="101"/>
      <c r="AV162" s="192" t="str">
        <f>IF(BB162="","",SUM(AW$17:AW162))</f>
        <v/>
      </c>
      <c r="AW162" s="192" t="str">
        <f t="shared" si="23"/>
        <v/>
      </c>
      <c r="AX162" s="193" t="str">
        <f>IF(ISBLANK(選手登録!M162),"",選手登録!M162)</f>
        <v/>
      </c>
      <c r="AY162" s="193" t="str">
        <f>IF(ISBLANK(選手登録!N162),"",選手登録!N162)</f>
        <v/>
      </c>
      <c r="AZ162" s="193" t="str">
        <f>IF(ISBLANK(選手登録!O162),"",選手登録!O162)</f>
        <v/>
      </c>
      <c r="BA162" s="193" t="str">
        <f>IF(ISBLANK(選手登録!F162),"",選手登録!F162)</f>
        <v/>
      </c>
      <c r="BB162" s="193" t="str">
        <f>IF(ISBLANK(選手登録!G162),"",選手登録!G162)</f>
        <v/>
      </c>
      <c r="BC162" s="193" t="str">
        <f>IF(ISBLANK(選手登録!H162),"",選手登録!H162)</f>
        <v/>
      </c>
      <c r="BD162" s="193" t="str">
        <f>IF(ISBLANK(選手登録!K162),"",DBCS(選手登録!K162))</f>
        <v/>
      </c>
      <c r="BE162" s="193" t="str">
        <f>IF(ISBLANK(選手登録!L162),"",DBCS(選手登録!L162))</f>
        <v/>
      </c>
      <c r="BF162" s="193" t="str">
        <f>IF(ISBLANK(選手登録!P162),"",選手登録!P162)</f>
        <v>女</v>
      </c>
      <c r="BG162" s="193" t="str">
        <f>IF(ISBLANK(選手登録!I162),"",選手登録!I162)</f>
        <v/>
      </c>
      <c r="BH162" s="193"/>
      <c r="BI162" s="194"/>
      <c r="BJ162" s="194"/>
      <c r="BK162" s="193"/>
    </row>
    <row r="163" spans="1:63" ht="14.25" thickBot="1" x14ac:dyDescent="0.2">
      <c r="A163" s="147"/>
      <c r="B163" s="195" t="str">
        <f>IF(ISBLANK(G163),"",COUNTA(G$17:G163)-2)</f>
        <v/>
      </c>
      <c r="C163" s="279"/>
      <c r="D163" s="288">
        <v>20060</v>
      </c>
      <c r="E163" s="214">
        <v>60</v>
      </c>
      <c r="F163" s="254" t="str">
        <f t="shared" si="16"/>
        <v/>
      </c>
      <c r="G163" s="216"/>
      <c r="H163" s="217"/>
      <c r="I163" s="218"/>
      <c r="J163" s="219" t="str">
        <f t="shared" si="20"/>
        <v/>
      </c>
      <c r="K163" s="239"/>
      <c r="L163" s="255"/>
      <c r="M163" s="222"/>
      <c r="N163" s="242"/>
      <c r="O163" s="243"/>
      <c r="P163" s="288" t="s">
        <v>905</v>
      </c>
      <c r="Q163" s="289"/>
      <c r="R163" s="71"/>
      <c r="S163" s="72">
        <f t="shared" si="21"/>
        <v>4810</v>
      </c>
      <c r="T163" s="73" t="str">
        <f t="shared" si="22"/>
        <v>豊栄中</v>
      </c>
      <c r="U163" s="54"/>
      <c r="V163" s="209">
        <f t="shared" si="17"/>
        <v>0</v>
      </c>
      <c r="W163" s="209" t="b">
        <f t="shared" si="18"/>
        <v>0</v>
      </c>
      <c r="X163" s="209" t="str">
        <f t="shared" si="19"/>
        <v xml:space="preserve"> </v>
      </c>
      <c r="Z163" s="74">
        <v>4810</v>
      </c>
      <c r="AA163" s="74" t="s">
        <v>1298</v>
      </c>
      <c r="AB163" s="74" t="s">
        <v>1299</v>
      </c>
      <c r="AC163" s="74" t="s">
        <v>1230</v>
      </c>
      <c r="AD163" s="74" t="s">
        <v>1230</v>
      </c>
      <c r="AE163" s="75" t="s">
        <v>1300</v>
      </c>
      <c r="AF163" s="75" t="s">
        <v>1301</v>
      </c>
      <c r="AG163" s="75" t="s">
        <v>1302</v>
      </c>
      <c r="AH163" s="75" t="s">
        <v>1303</v>
      </c>
      <c r="AJ163" s="298"/>
      <c r="AK163" s="74" t="s">
        <v>1304</v>
      </c>
      <c r="AM163" s="258"/>
      <c r="AN163" s="101"/>
      <c r="AO163" s="101"/>
      <c r="AV163" s="192" t="str">
        <f>IF(BB163="","",SUM(AW$17:AW163))</f>
        <v/>
      </c>
      <c r="AW163" s="192" t="str">
        <f t="shared" si="23"/>
        <v/>
      </c>
      <c r="AX163" s="193" t="str">
        <f>IF(ISBLANK(選手登録!M163),"",選手登録!M163)</f>
        <v/>
      </c>
      <c r="AY163" s="193" t="str">
        <f>IF(ISBLANK(選手登録!N163),"",選手登録!N163)</f>
        <v/>
      </c>
      <c r="AZ163" s="193" t="str">
        <f>IF(ISBLANK(選手登録!O163),"",選手登録!O163)</f>
        <v/>
      </c>
      <c r="BA163" s="193" t="str">
        <f>IF(ISBLANK(選手登録!F163),"",選手登録!F163)</f>
        <v/>
      </c>
      <c r="BB163" s="193" t="str">
        <f>IF(ISBLANK(選手登録!G163),"",選手登録!G163)</f>
        <v/>
      </c>
      <c r="BC163" s="193" t="str">
        <f>IF(ISBLANK(選手登録!H163),"",選手登録!H163)</f>
        <v/>
      </c>
      <c r="BD163" s="193" t="str">
        <f>IF(ISBLANK(選手登録!K163),"",DBCS(選手登録!K163))</f>
        <v/>
      </c>
      <c r="BE163" s="193" t="str">
        <f>IF(ISBLANK(選手登録!L163),"",DBCS(選手登録!L163))</f>
        <v/>
      </c>
      <c r="BF163" s="193" t="str">
        <f>IF(ISBLANK(選手登録!P163),"",選手登録!P163)</f>
        <v>女</v>
      </c>
      <c r="BG163" s="193" t="str">
        <f>IF(ISBLANK(選手登録!I163),"",選手登録!I163)</f>
        <v/>
      </c>
      <c r="BH163" s="193"/>
      <c r="BI163" s="194"/>
      <c r="BJ163" s="194"/>
      <c r="BK163" s="193"/>
    </row>
    <row r="164" spans="1:63" x14ac:dyDescent="0.15">
      <c r="A164" s="147"/>
      <c r="B164" s="195" t="str">
        <f>IF(ISBLANK(G164),"",COUNTA(G$17:G164)-2)</f>
        <v/>
      </c>
      <c r="C164" s="279"/>
      <c r="D164" s="288">
        <v>20061</v>
      </c>
      <c r="E164" s="225">
        <v>61</v>
      </c>
      <c r="F164" s="198" t="str">
        <f t="shared" si="16"/>
        <v/>
      </c>
      <c r="G164" s="226"/>
      <c r="H164" s="227"/>
      <c r="I164" s="228"/>
      <c r="J164" s="229" t="str">
        <f t="shared" si="20"/>
        <v/>
      </c>
      <c r="K164" s="230"/>
      <c r="L164" s="256"/>
      <c r="M164" s="232"/>
      <c r="N164" s="233"/>
      <c r="O164" s="234"/>
      <c r="P164" s="288" t="s">
        <v>905</v>
      </c>
      <c r="Q164" s="289"/>
      <c r="R164" s="71"/>
      <c r="S164" s="72">
        <f t="shared" si="21"/>
        <v>4840</v>
      </c>
      <c r="T164" s="73" t="str">
        <f t="shared" si="22"/>
        <v>河内中</v>
      </c>
      <c r="U164" s="54"/>
      <c r="V164" s="209">
        <f t="shared" si="17"/>
        <v>0</v>
      </c>
      <c r="W164" s="209" t="b">
        <f t="shared" si="18"/>
        <v>0</v>
      </c>
      <c r="X164" s="209" t="str">
        <f t="shared" si="19"/>
        <v xml:space="preserve"> </v>
      </c>
      <c r="Z164" s="74">
        <v>4840</v>
      </c>
      <c r="AA164" s="74" t="s">
        <v>1305</v>
      </c>
      <c r="AB164" s="74" t="s">
        <v>1306</v>
      </c>
      <c r="AC164" s="74" t="s">
        <v>1230</v>
      </c>
      <c r="AD164" s="74" t="s">
        <v>1230</v>
      </c>
      <c r="AE164" s="75" t="s">
        <v>1307</v>
      </c>
      <c r="AF164" s="75" t="s">
        <v>1308</v>
      </c>
      <c r="AG164" s="75" t="s">
        <v>1309</v>
      </c>
      <c r="AH164" s="75" t="s">
        <v>1310</v>
      </c>
      <c r="AJ164" s="298"/>
      <c r="AK164" s="74" t="s">
        <v>1311</v>
      </c>
      <c r="AM164" s="258"/>
      <c r="AN164" s="101"/>
      <c r="AO164" s="101"/>
      <c r="AV164" s="192" t="str">
        <f>IF(BB164="","",SUM(AW$17:AW164))</f>
        <v/>
      </c>
      <c r="AW164" s="192" t="str">
        <f t="shared" si="23"/>
        <v/>
      </c>
      <c r="AX164" s="193" t="str">
        <f>IF(ISBLANK(選手登録!M164),"",選手登録!M164)</f>
        <v/>
      </c>
      <c r="AY164" s="193" t="str">
        <f>IF(ISBLANK(選手登録!N164),"",選手登録!N164)</f>
        <v/>
      </c>
      <c r="AZ164" s="193" t="str">
        <f>IF(ISBLANK(選手登録!O164),"",選手登録!O164)</f>
        <v/>
      </c>
      <c r="BA164" s="193" t="str">
        <f>IF(ISBLANK(選手登録!F164),"",選手登録!F164)</f>
        <v/>
      </c>
      <c r="BB164" s="193" t="str">
        <f>IF(ISBLANK(選手登録!G164),"",選手登録!G164)</f>
        <v/>
      </c>
      <c r="BC164" s="193" t="str">
        <f>IF(ISBLANK(選手登録!H164),"",選手登録!H164)</f>
        <v/>
      </c>
      <c r="BD164" s="193" t="str">
        <f>IF(ISBLANK(選手登録!K164),"",DBCS(選手登録!K164))</f>
        <v/>
      </c>
      <c r="BE164" s="193" t="str">
        <f>IF(ISBLANK(選手登録!L164),"",DBCS(選手登録!L164))</f>
        <v/>
      </c>
      <c r="BF164" s="193" t="str">
        <f>IF(ISBLANK(選手登録!P164),"",選手登録!P164)</f>
        <v>女</v>
      </c>
      <c r="BG164" s="193" t="str">
        <f>IF(ISBLANK(選手登録!I164),"",選手登録!I164)</f>
        <v/>
      </c>
      <c r="BH164" s="193"/>
      <c r="BI164" s="194"/>
      <c r="BJ164" s="194"/>
      <c r="BK164" s="193"/>
    </row>
    <row r="165" spans="1:63" x14ac:dyDescent="0.15">
      <c r="A165" s="147"/>
      <c r="B165" s="195" t="str">
        <f>IF(ISBLANK(G165),"",COUNTA(G$17:G165)-2)</f>
        <v/>
      </c>
      <c r="C165" s="279"/>
      <c r="D165" s="288">
        <v>20062</v>
      </c>
      <c r="E165" s="210">
        <v>62</v>
      </c>
      <c r="F165" s="198" t="str">
        <f t="shared" si="16"/>
        <v/>
      </c>
      <c r="G165" s="199"/>
      <c r="H165" s="200"/>
      <c r="I165" s="201"/>
      <c r="J165" s="202" t="str">
        <f t="shared" si="20"/>
        <v/>
      </c>
      <c r="K165" s="203"/>
      <c r="L165" s="244"/>
      <c r="M165" s="211"/>
      <c r="N165" s="212"/>
      <c r="O165" s="213"/>
      <c r="P165" s="288" t="s">
        <v>905</v>
      </c>
      <c r="Q165" s="289"/>
      <c r="R165" s="71"/>
      <c r="S165" s="72">
        <f t="shared" si="21"/>
        <v>4870</v>
      </c>
      <c r="T165" s="73" t="str">
        <f t="shared" si="22"/>
        <v>安芸津中</v>
      </c>
      <c r="U165" s="54"/>
      <c r="V165" s="209">
        <f t="shared" si="17"/>
        <v>0</v>
      </c>
      <c r="W165" s="209" t="b">
        <f t="shared" si="18"/>
        <v>0</v>
      </c>
      <c r="X165" s="209" t="str">
        <f t="shared" si="19"/>
        <v xml:space="preserve"> </v>
      </c>
      <c r="Z165" s="74">
        <v>4870</v>
      </c>
      <c r="AA165" s="74" t="s">
        <v>1312</v>
      </c>
      <c r="AB165" s="74" t="s">
        <v>1313</v>
      </c>
      <c r="AC165" s="74" t="s">
        <v>1230</v>
      </c>
      <c r="AD165" s="74" t="s">
        <v>1230</v>
      </c>
      <c r="AE165" s="75" t="s">
        <v>1314</v>
      </c>
      <c r="AF165" s="75" t="s">
        <v>1315</v>
      </c>
      <c r="AG165" s="75" t="s">
        <v>1316</v>
      </c>
      <c r="AH165" s="75" t="s">
        <v>1317</v>
      </c>
      <c r="AJ165" s="298"/>
      <c r="AK165" s="74" t="s">
        <v>1318</v>
      </c>
      <c r="AM165" s="258"/>
      <c r="AN165" s="101"/>
      <c r="AO165" s="101"/>
      <c r="AV165" s="192" t="str">
        <f>IF(BB165="","",SUM(AW$17:AW165))</f>
        <v/>
      </c>
      <c r="AW165" s="192" t="str">
        <f t="shared" si="23"/>
        <v/>
      </c>
      <c r="AX165" s="193" t="str">
        <f>IF(ISBLANK(選手登録!M165),"",選手登録!M165)</f>
        <v/>
      </c>
      <c r="AY165" s="193" t="str">
        <f>IF(ISBLANK(選手登録!N165),"",選手登録!N165)</f>
        <v/>
      </c>
      <c r="AZ165" s="193" t="str">
        <f>IF(ISBLANK(選手登録!O165),"",選手登録!O165)</f>
        <v/>
      </c>
      <c r="BA165" s="193" t="str">
        <f>IF(ISBLANK(選手登録!F165),"",選手登録!F165)</f>
        <v/>
      </c>
      <c r="BB165" s="193" t="str">
        <f>IF(ISBLANK(選手登録!G165),"",選手登録!G165)</f>
        <v/>
      </c>
      <c r="BC165" s="193" t="str">
        <f>IF(ISBLANK(選手登録!H165),"",選手登録!H165)</f>
        <v/>
      </c>
      <c r="BD165" s="193" t="str">
        <f>IF(ISBLANK(選手登録!K165),"",DBCS(選手登録!K165))</f>
        <v/>
      </c>
      <c r="BE165" s="193" t="str">
        <f>IF(ISBLANK(選手登録!L165),"",DBCS(選手登録!L165))</f>
        <v/>
      </c>
      <c r="BF165" s="193" t="str">
        <f>IF(ISBLANK(選手登録!P165),"",選手登録!P165)</f>
        <v>女</v>
      </c>
      <c r="BG165" s="193" t="str">
        <f>IF(ISBLANK(選手登録!I165),"",選手登録!I165)</f>
        <v/>
      </c>
      <c r="BH165" s="193"/>
      <c r="BI165" s="194"/>
      <c r="BJ165" s="194"/>
      <c r="BK165" s="193"/>
    </row>
    <row r="166" spans="1:63" x14ac:dyDescent="0.15">
      <c r="A166" s="147"/>
      <c r="B166" s="195" t="str">
        <f>IF(ISBLANK(G166),"",COUNTA(G$17:G166)-2)</f>
        <v/>
      </c>
      <c r="C166" s="279"/>
      <c r="D166" s="288">
        <v>20063</v>
      </c>
      <c r="E166" s="210">
        <v>63</v>
      </c>
      <c r="F166" s="198" t="str">
        <f t="shared" si="16"/>
        <v/>
      </c>
      <c r="G166" s="199"/>
      <c r="H166" s="200"/>
      <c r="I166" s="201"/>
      <c r="J166" s="202" t="str">
        <f t="shared" si="20"/>
        <v/>
      </c>
      <c r="K166" s="203"/>
      <c r="L166" s="244"/>
      <c r="M166" s="211"/>
      <c r="N166" s="212"/>
      <c r="O166" s="213"/>
      <c r="P166" s="288" t="s">
        <v>905</v>
      </c>
      <c r="Q166" s="289"/>
      <c r="R166" s="71"/>
      <c r="S166" s="300">
        <f t="shared" si="21"/>
        <v>4900</v>
      </c>
      <c r="T166" s="301" t="str">
        <f t="shared" si="22"/>
        <v>東広島中央中</v>
      </c>
      <c r="U166" s="54"/>
      <c r="V166" s="209">
        <f t="shared" si="17"/>
        <v>0</v>
      </c>
      <c r="W166" s="209" t="b">
        <f t="shared" si="18"/>
        <v>0</v>
      </c>
      <c r="X166" s="209" t="str">
        <f t="shared" si="19"/>
        <v xml:space="preserve"> </v>
      </c>
      <c r="Z166" s="74">
        <v>4900</v>
      </c>
      <c r="AA166" s="74" t="s">
        <v>1319</v>
      </c>
      <c r="AB166" s="74" t="s">
        <v>1320</v>
      </c>
      <c r="AC166" s="74" t="s">
        <v>1230</v>
      </c>
      <c r="AD166" s="74" t="s">
        <v>1230</v>
      </c>
      <c r="AE166" s="75" t="s">
        <v>1321</v>
      </c>
      <c r="AF166" s="75" t="s">
        <v>1322</v>
      </c>
      <c r="AG166" s="75" t="s">
        <v>1323</v>
      </c>
      <c r="AH166" s="75" t="s">
        <v>1324</v>
      </c>
      <c r="AJ166" s="298"/>
      <c r="AK166" s="74" t="s">
        <v>1325</v>
      </c>
      <c r="AM166" s="258"/>
      <c r="AN166" s="101"/>
      <c r="AO166" s="101"/>
      <c r="AV166" s="192" t="str">
        <f>IF(BB166="","",SUM(AW$17:AW166))</f>
        <v/>
      </c>
      <c r="AW166" s="192" t="str">
        <f t="shared" si="23"/>
        <v/>
      </c>
      <c r="AX166" s="193" t="str">
        <f>IF(ISBLANK(選手登録!M166),"",選手登録!M166)</f>
        <v/>
      </c>
      <c r="AY166" s="193" t="str">
        <f>IF(ISBLANK(選手登録!N166),"",選手登録!N166)</f>
        <v/>
      </c>
      <c r="AZ166" s="193" t="str">
        <f>IF(ISBLANK(選手登録!O166),"",選手登録!O166)</f>
        <v/>
      </c>
      <c r="BA166" s="193" t="str">
        <f>IF(ISBLANK(選手登録!F166),"",選手登録!F166)</f>
        <v/>
      </c>
      <c r="BB166" s="193" t="str">
        <f>IF(ISBLANK(選手登録!G166),"",選手登録!G166)</f>
        <v/>
      </c>
      <c r="BC166" s="193" t="str">
        <f>IF(ISBLANK(選手登録!H166),"",選手登録!H166)</f>
        <v/>
      </c>
      <c r="BD166" s="193" t="str">
        <f>IF(ISBLANK(選手登録!K166),"",DBCS(選手登録!K166))</f>
        <v/>
      </c>
      <c r="BE166" s="193" t="str">
        <f>IF(ISBLANK(選手登録!L166),"",DBCS(選手登録!L166))</f>
        <v/>
      </c>
      <c r="BF166" s="193" t="str">
        <f>IF(ISBLANK(選手登録!P166),"",選手登録!P166)</f>
        <v>女</v>
      </c>
      <c r="BG166" s="193" t="str">
        <f>IF(ISBLANK(選手登録!I166),"",選手登録!I166)</f>
        <v/>
      </c>
      <c r="BH166" s="193"/>
      <c r="BI166" s="194"/>
      <c r="BJ166" s="194"/>
      <c r="BK166" s="193"/>
    </row>
    <row r="167" spans="1:63" x14ac:dyDescent="0.15">
      <c r="A167" s="147"/>
      <c r="B167" s="195" t="str">
        <f>IF(ISBLANK(G167),"",COUNTA(G$17:G167)-2)</f>
        <v/>
      </c>
      <c r="C167" s="279"/>
      <c r="D167" s="288">
        <v>20064</v>
      </c>
      <c r="E167" s="210">
        <v>64</v>
      </c>
      <c r="F167" s="198" t="str">
        <f t="shared" si="16"/>
        <v/>
      </c>
      <c r="G167" s="199"/>
      <c r="H167" s="200"/>
      <c r="I167" s="201"/>
      <c r="J167" s="202" t="str">
        <f t="shared" si="20"/>
        <v/>
      </c>
      <c r="K167" s="203"/>
      <c r="L167" s="244"/>
      <c r="M167" s="211"/>
      <c r="N167" s="212"/>
      <c r="O167" s="213"/>
      <c r="P167" s="288" t="s">
        <v>905</v>
      </c>
      <c r="Q167" s="289"/>
      <c r="R167" s="71"/>
      <c r="S167" s="72">
        <f t="shared" si="21"/>
        <v>4930</v>
      </c>
      <c r="T167" s="73" t="str">
        <f t="shared" si="22"/>
        <v>武田中</v>
      </c>
      <c r="U167" s="54"/>
      <c r="V167" s="209">
        <f t="shared" si="17"/>
        <v>0</v>
      </c>
      <c r="W167" s="209" t="b">
        <f t="shared" si="18"/>
        <v>0</v>
      </c>
      <c r="X167" s="209" t="str">
        <f t="shared" si="19"/>
        <v xml:space="preserve"> </v>
      </c>
      <c r="Z167" s="74">
        <v>4930</v>
      </c>
      <c r="AA167" s="74" t="s">
        <v>1326</v>
      </c>
      <c r="AB167" s="74" t="s">
        <v>1327</v>
      </c>
      <c r="AC167" s="74" t="s">
        <v>1230</v>
      </c>
      <c r="AD167" s="74" t="s">
        <v>1230</v>
      </c>
      <c r="AE167" s="75" t="s">
        <v>1328</v>
      </c>
      <c r="AF167" s="75" t="s">
        <v>1329</v>
      </c>
      <c r="AG167" s="75" t="s">
        <v>1330</v>
      </c>
      <c r="AH167" s="75" t="s">
        <v>1331</v>
      </c>
      <c r="AJ167" s="298"/>
      <c r="AK167" s="74" t="s">
        <v>1332</v>
      </c>
      <c r="AM167" s="258"/>
      <c r="AN167" s="101"/>
      <c r="AO167" s="101"/>
      <c r="AV167" s="192" t="str">
        <f>IF(BB167="","",SUM(AW$17:AW167))</f>
        <v/>
      </c>
      <c r="AW167" s="192" t="str">
        <f t="shared" si="23"/>
        <v/>
      </c>
      <c r="AX167" s="193" t="str">
        <f>IF(ISBLANK(選手登録!M167),"",選手登録!M167)</f>
        <v/>
      </c>
      <c r="AY167" s="193" t="str">
        <f>IF(ISBLANK(選手登録!N167),"",選手登録!N167)</f>
        <v/>
      </c>
      <c r="AZ167" s="193" t="str">
        <f>IF(ISBLANK(選手登録!O167),"",選手登録!O167)</f>
        <v/>
      </c>
      <c r="BA167" s="193" t="str">
        <f>IF(ISBLANK(選手登録!F167),"",選手登録!F167)</f>
        <v/>
      </c>
      <c r="BB167" s="193" t="str">
        <f>IF(ISBLANK(選手登録!G167),"",選手登録!G167)</f>
        <v/>
      </c>
      <c r="BC167" s="193" t="str">
        <f>IF(ISBLANK(選手登録!H167),"",選手登録!H167)</f>
        <v/>
      </c>
      <c r="BD167" s="193" t="str">
        <f>IF(ISBLANK(選手登録!K167),"",DBCS(選手登録!K167))</f>
        <v/>
      </c>
      <c r="BE167" s="193" t="str">
        <f>IF(ISBLANK(選手登録!L167),"",DBCS(選手登録!L167))</f>
        <v/>
      </c>
      <c r="BF167" s="193" t="str">
        <f>IF(ISBLANK(選手登録!P167),"",選手登録!P167)</f>
        <v>女</v>
      </c>
      <c r="BG167" s="193" t="str">
        <f>IF(ISBLANK(選手登録!I167),"",選手登録!I167)</f>
        <v/>
      </c>
      <c r="BH167" s="193"/>
      <c r="BI167" s="194"/>
      <c r="BJ167" s="194"/>
      <c r="BK167" s="193"/>
    </row>
    <row r="168" spans="1:63" ht="14.25" thickBot="1" x14ac:dyDescent="0.2">
      <c r="A168" s="147"/>
      <c r="B168" s="195" t="str">
        <f>IF(ISBLANK(G168),"",COUNTA(G$17:G168)-2)</f>
        <v/>
      </c>
      <c r="C168" s="279"/>
      <c r="D168" s="288">
        <v>20065</v>
      </c>
      <c r="E168" s="245">
        <v>65</v>
      </c>
      <c r="F168" s="109" t="str">
        <f t="shared" ref="F168:F183" si="24">IF(G$5="","",IF(G168="","",G$5+D168))</f>
        <v/>
      </c>
      <c r="G168" s="235"/>
      <c r="H168" s="236"/>
      <c r="I168" s="237"/>
      <c r="J168" s="238" t="str">
        <f t="shared" si="20"/>
        <v/>
      </c>
      <c r="K168" s="239"/>
      <c r="L168" s="257"/>
      <c r="M168" s="241"/>
      <c r="N168" s="242"/>
      <c r="O168" s="243"/>
      <c r="P168" s="288" t="s">
        <v>905</v>
      </c>
      <c r="Q168" s="289"/>
      <c r="R168" s="71"/>
      <c r="S168" s="72">
        <f t="shared" si="21"/>
        <v>4960</v>
      </c>
      <c r="T168" s="73" t="str">
        <f t="shared" si="22"/>
        <v>近大東広島中</v>
      </c>
      <c r="U168" s="54"/>
      <c r="V168" s="209">
        <f t="shared" ref="V168:V183" si="25">LEN(G168)+LEN(H168)</f>
        <v>0</v>
      </c>
      <c r="W168" s="209" t="b">
        <f t="shared" ref="W168:W183" si="26">IF(V168=2,G168&amp;"　"&amp;H168,IF(V168=3,G168&amp;"　"&amp;H168,IF(V168=4,G168&amp;"　"&amp;H168,IF(V168&gt;4,G168&amp;"　"&amp;H168))))</f>
        <v>0</v>
      </c>
      <c r="X168" s="209" t="str">
        <f t="shared" ref="X168:X183" si="27">ASC(K168)&amp;" "&amp;ASC(L168)</f>
        <v xml:space="preserve"> </v>
      </c>
      <c r="Z168" s="74">
        <v>4960</v>
      </c>
      <c r="AA168" s="74" t="s">
        <v>1333</v>
      </c>
      <c r="AB168" s="74" t="s">
        <v>1334</v>
      </c>
      <c r="AC168" s="74" t="s">
        <v>1230</v>
      </c>
      <c r="AD168" s="74" t="s">
        <v>1230</v>
      </c>
      <c r="AE168" s="75" t="s">
        <v>1335</v>
      </c>
      <c r="AF168" s="75" t="s">
        <v>1336</v>
      </c>
      <c r="AG168" s="75" t="s">
        <v>1337</v>
      </c>
      <c r="AH168" s="75" t="s">
        <v>1338</v>
      </c>
      <c r="AJ168" s="298"/>
      <c r="AK168" s="74" t="s">
        <v>1339</v>
      </c>
      <c r="AM168" s="258"/>
      <c r="AN168" s="101"/>
      <c r="AO168" s="101"/>
      <c r="AV168" s="192" t="str">
        <f>IF(BB168="","",SUM(AW$17:AW168))</f>
        <v/>
      </c>
      <c r="AW168" s="192" t="str">
        <f t="shared" si="23"/>
        <v/>
      </c>
      <c r="AX168" s="193" t="str">
        <f>IF(ISBLANK(選手登録!M168),"",選手登録!M168)</f>
        <v/>
      </c>
      <c r="AY168" s="193" t="str">
        <f>IF(ISBLANK(選手登録!N168),"",選手登録!N168)</f>
        <v/>
      </c>
      <c r="AZ168" s="193" t="str">
        <f>IF(ISBLANK(選手登録!O168),"",選手登録!O168)</f>
        <v/>
      </c>
      <c r="BA168" s="193" t="str">
        <f>IF(ISBLANK(選手登録!F168),"",選手登録!F168)</f>
        <v/>
      </c>
      <c r="BB168" s="193" t="str">
        <f>IF(ISBLANK(選手登録!G168),"",選手登録!G168)</f>
        <v/>
      </c>
      <c r="BC168" s="193" t="str">
        <f>IF(ISBLANK(選手登録!H168),"",選手登録!H168)</f>
        <v/>
      </c>
      <c r="BD168" s="193" t="str">
        <f>IF(ISBLANK(選手登録!K168),"",DBCS(選手登録!K168))</f>
        <v/>
      </c>
      <c r="BE168" s="193" t="str">
        <f>IF(ISBLANK(選手登録!L168),"",DBCS(選手登録!L168))</f>
        <v/>
      </c>
      <c r="BF168" s="193" t="str">
        <f>IF(ISBLANK(選手登録!P168),"",選手登録!P168)</f>
        <v>女</v>
      </c>
      <c r="BG168" s="193" t="str">
        <f>IF(ISBLANK(選手登録!I168),"",選手登録!I168)</f>
        <v/>
      </c>
      <c r="BH168" s="193"/>
      <c r="BI168" s="194"/>
      <c r="BJ168" s="194"/>
      <c r="BK168" s="193"/>
    </row>
    <row r="169" spans="1:63" x14ac:dyDescent="0.15">
      <c r="A169" s="147"/>
      <c r="B169" s="195" t="str">
        <f>IF(ISBLANK(G169),"",COUNTA(G$17:G169)-2)</f>
        <v/>
      </c>
      <c r="C169" s="279"/>
      <c r="D169" s="288">
        <v>20066</v>
      </c>
      <c r="E169" s="197">
        <v>66</v>
      </c>
      <c r="F169" s="252" t="str">
        <f t="shared" si="24"/>
        <v/>
      </c>
      <c r="G169" s="226"/>
      <c r="H169" s="227"/>
      <c r="I169" s="228"/>
      <c r="J169" s="229" t="str">
        <f t="shared" ref="J169:J183" si="28">F$8</f>
        <v/>
      </c>
      <c r="K169" s="230"/>
      <c r="L169" s="256"/>
      <c r="M169" s="232"/>
      <c r="N169" s="233"/>
      <c r="O169" s="234"/>
      <c r="P169" s="288" t="s">
        <v>905</v>
      </c>
      <c r="Q169" s="289"/>
      <c r="R169" s="71"/>
      <c r="S169" s="72">
        <f t="shared" si="21"/>
        <v>4990</v>
      </c>
      <c r="T169" s="73" t="str">
        <f t="shared" si="22"/>
        <v>県立広島中</v>
      </c>
      <c r="U169" s="54"/>
      <c r="V169" s="209">
        <f t="shared" si="25"/>
        <v>0</v>
      </c>
      <c r="W169" s="209" t="b">
        <f t="shared" si="26"/>
        <v>0</v>
      </c>
      <c r="X169" s="209" t="str">
        <f t="shared" si="27"/>
        <v xml:space="preserve"> </v>
      </c>
      <c r="Z169" s="74">
        <v>4990</v>
      </c>
      <c r="AA169" s="74" t="s">
        <v>1340</v>
      </c>
      <c r="AB169" s="74" t="s">
        <v>1341</v>
      </c>
      <c r="AC169" s="74" t="s">
        <v>1230</v>
      </c>
      <c r="AD169" s="74" t="s">
        <v>1230</v>
      </c>
      <c r="AE169" s="75" t="s">
        <v>1258</v>
      </c>
      <c r="AF169" s="75" t="s">
        <v>1342</v>
      </c>
      <c r="AG169" s="75" t="s">
        <v>1343</v>
      </c>
      <c r="AH169" s="75" t="s">
        <v>1344</v>
      </c>
      <c r="AJ169" s="298"/>
      <c r="AK169" s="74" t="s">
        <v>1345</v>
      </c>
      <c r="AM169" s="258"/>
      <c r="AN169" s="101"/>
      <c r="AO169" s="101"/>
      <c r="AV169" s="192" t="str">
        <f>IF(BB169="","",SUM(AW$17:AW169))</f>
        <v/>
      </c>
      <c r="AW169" s="192" t="str">
        <f t="shared" si="23"/>
        <v/>
      </c>
      <c r="AX169" s="193" t="str">
        <f>IF(ISBLANK(選手登録!M169),"",選手登録!M169)</f>
        <v/>
      </c>
      <c r="AY169" s="193" t="str">
        <f>IF(ISBLANK(選手登録!N169),"",選手登録!N169)</f>
        <v/>
      </c>
      <c r="AZ169" s="193" t="str">
        <f>IF(ISBLANK(選手登録!O169),"",選手登録!O169)</f>
        <v/>
      </c>
      <c r="BA169" s="193" t="str">
        <f>IF(ISBLANK(選手登録!F169),"",選手登録!F169)</f>
        <v/>
      </c>
      <c r="BB169" s="193" t="str">
        <f>IF(ISBLANK(選手登録!G169),"",選手登録!G169)</f>
        <v/>
      </c>
      <c r="BC169" s="193" t="str">
        <f>IF(ISBLANK(選手登録!H169),"",選手登録!H169)</f>
        <v/>
      </c>
      <c r="BD169" s="193" t="str">
        <f>IF(ISBLANK(選手登録!K169),"",DBCS(選手登録!K169))</f>
        <v/>
      </c>
      <c r="BE169" s="193" t="str">
        <f>IF(ISBLANK(選手登録!L169),"",DBCS(選手登録!L169))</f>
        <v/>
      </c>
      <c r="BF169" s="193" t="str">
        <f>IF(ISBLANK(選手登録!P169),"",選手登録!P169)</f>
        <v>女</v>
      </c>
      <c r="BG169" s="193" t="str">
        <f>IF(ISBLANK(選手登録!I169),"",選手登録!I169)</f>
        <v/>
      </c>
      <c r="BH169" s="193"/>
      <c r="BI169" s="194"/>
      <c r="BJ169" s="194"/>
      <c r="BK169" s="193"/>
    </row>
    <row r="170" spans="1:63" x14ac:dyDescent="0.15">
      <c r="A170" s="147"/>
      <c r="B170" s="195" t="str">
        <f>IF(ISBLANK(G170),"",COUNTA(G$17:G170)-2)</f>
        <v/>
      </c>
      <c r="C170" s="279"/>
      <c r="D170" s="288">
        <v>20067</v>
      </c>
      <c r="E170" s="210">
        <v>67</v>
      </c>
      <c r="F170" s="253" t="str">
        <f t="shared" si="24"/>
        <v/>
      </c>
      <c r="G170" s="199"/>
      <c r="H170" s="200"/>
      <c r="I170" s="201"/>
      <c r="J170" s="202" t="str">
        <f t="shared" si="28"/>
        <v/>
      </c>
      <c r="K170" s="203"/>
      <c r="L170" s="244"/>
      <c r="M170" s="211"/>
      <c r="N170" s="212"/>
      <c r="O170" s="213"/>
      <c r="P170" s="288" t="s">
        <v>905</v>
      </c>
      <c r="Q170" s="289"/>
      <c r="R170" s="71"/>
      <c r="S170" s="72">
        <f t="shared" si="21"/>
        <v>5020</v>
      </c>
      <c r="T170" s="73" t="str">
        <f t="shared" si="22"/>
        <v>久保中</v>
      </c>
      <c r="U170" s="54"/>
      <c r="V170" s="209">
        <f t="shared" si="25"/>
        <v>0</v>
      </c>
      <c r="W170" s="209" t="b">
        <f t="shared" si="26"/>
        <v>0</v>
      </c>
      <c r="X170" s="209" t="str">
        <f t="shared" si="27"/>
        <v xml:space="preserve"> </v>
      </c>
      <c r="Z170" s="74">
        <v>5020</v>
      </c>
      <c r="AA170" s="74" t="s">
        <v>1346</v>
      </c>
      <c r="AB170" s="74" t="s">
        <v>1347</v>
      </c>
      <c r="AC170" s="74" t="s">
        <v>1348</v>
      </c>
      <c r="AD170" s="74" t="s">
        <v>1348</v>
      </c>
      <c r="AE170" s="75" t="s">
        <v>1349</v>
      </c>
      <c r="AF170" s="75" t="s">
        <v>1350</v>
      </c>
      <c r="AG170" s="75" t="s">
        <v>1351</v>
      </c>
      <c r="AH170" s="75" t="s">
        <v>1352</v>
      </c>
      <c r="AJ170" s="298"/>
      <c r="AK170" s="74" t="s">
        <v>1353</v>
      </c>
      <c r="AM170" s="258"/>
      <c r="AN170" s="101"/>
      <c r="AO170" s="101"/>
      <c r="AV170" s="192" t="str">
        <f>IF(BB170="","",SUM(AW$17:AW170))</f>
        <v/>
      </c>
      <c r="AW170" s="192" t="str">
        <f t="shared" si="23"/>
        <v/>
      </c>
      <c r="AX170" s="193" t="str">
        <f>IF(ISBLANK(選手登録!M170),"",選手登録!M170)</f>
        <v/>
      </c>
      <c r="AY170" s="193" t="str">
        <f>IF(ISBLANK(選手登録!N170),"",選手登録!N170)</f>
        <v/>
      </c>
      <c r="AZ170" s="193" t="str">
        <f>IF(ISBLANK(選手登録!O170),"",選手登録!O170)</f>
        <v/>
      </c>
      <c r="BA170" s="193" t="str">
        <f>IF(ISBLANK(選手登録!F170),"",選手登録!F170)</f>
        <v/>
      </c>
      <c r="BB170" s="193" t="str">
        <f>IF(ISBLANK(選手登録!G170),"",選手登録!G170)</f>
        <v/>
      </c>
      <c r="BC170" s="193" t="str">
        <f>IF(ISBLANK(選手登録!H170),"",選手登録!H170)</f>
        <v/>
      </c>
      <c r="BD170" s="193" t="str">
        <f>IF(ISBLANK(選手登録!K170),"",DBCS(選手登録!K170))</f>
        <v/>
      </c>
      <c r="BE170" s="193" t="str">
        <f>IF(ISBLANK(選手登録!L170),"",DBCS(選手登録!L170))</f>
        <v/>
      </c>
      <c r="BF170" s="193" t="str">
        <f>IF(ISBLANK(選手登録!P170),"",選手登録!P170)</f>
        <v>女</v>
      </c>
      <c r="BG170" s="193" t="str">
        <f>IF(ISBLANK(選手登録!I170),"",選手登録!I170)</f>
        <v/>
      </c>
      <c r="BH170" s="193"/>
      <c r="BI170" s="194"/>
      <c r="BJ170" s="194"/>
      <c r="BK170" s="193"/>
    </row>
    <row r="171" spans="1:63" x14ac:dyDescent="0.15">
      <c r="A171" s="147"/>
      <c r="B171" s="195" t="str">
        <f>IF(ISBLANK(G171),"",COUNTA(G$17:G171)-2)</f>
        <v/>
      </c>
      <c r="C171" s="279"/>
      <c r="D171" s="288">
        <v>20068</v>
      </c>
      <c r="E171" s="210">
        <v>68</v>
      </c>
      <c r="F171" s="253" t="str">
        <f t="shared" si="24"/>
        <v/>
      </c>
      <c r="G171" s="199"/>
      <c r="H171" s="200"/>
      <c r="I171" s="201"/>
      <c r="J171" s="202" t="str">
        <f t="shared" si="28"/>
        <v/>
      </c>
      <c r="K171" s="203"/>
      <c r="L171" s="244"/>
      <c r="M171" s="211"/>
      <c r="N171" s="212"/>
      <c r="O171" s="213"/>
      <c r="P171" s="288" t="s">
        <v>905</v>
      </c>
      <c r="Q171" s="289"/>
      <c r="R171" s="71"/>
      <c r="S171" s="72">
        <f t="shared" si="21"/>
        <v>5050</v>
      </c>
      <c r="T171" s="73" t="str">
        <f t="shared" si="22"/>
        <v>長江中</v>
      </c>
      <c r="U171" s="54"/>
      <c r="V171" s="209">
        <f t="shared" si="25"/>
        <v>0</v>
      </c>
      <c r="W171" s="209" t="b">
        <f t="shared" si="26"/>
        <v>0</v>
      </c>
      <c r="X171" s="209" t="str">
        <f t="shared" si="27"/>
        <v xml:space="preserve"> </v>
      </c>
      <c r="Z171" s="74">
        <v>5050</v>
      </c>
      <c r="AA171" s="74" t="s">
        <v>1354</v>
      </c>
      <c r="AB171" s="74" t="s">
        <v>1355</v>
      </c>
      <c r="AC171" s="74" t="s">
        <v>1348</v>
      </c>
      <c r="AD171" s="74" t="s">
        <v>1348</v>
      </c>
      <c r="AE171" s="75" t="s">
        <v>1356</v>
      </c>
      <c r="AF171" s="75" t="s">
        <v>1357</v>
      </c>
      <c r="AG171" s="75" t="s">
        <v>1358</v>
      </c>
      <c r="AH171" s="75" t="s">
        <v>1359</v>
      </c>
      <c r="AJ171" s="298"/>
      <c r="AK171" s="74" t="s">
        <v>1360</v>
      </c>
      <c r="AM171" s="258"/>
      <c r="AN171" s="101"/>
      <c r="AO171" s="101"/>
      <c r="AV171" s="192" t="str">
        <f>IF(BB171="","",SUM(AW$17:AW171))</f>
        <v/>
      </c>
      <c r="AW171" s="192" t="str">
        <f t="shared" si="23"/>
        <v/>
      </c>
      <c r="AX171" s="193" t="str">
        <f>IF(ISBLANK(選手登録!M171),"",選手登録!M171)</f>
        <v/>
      </c>
      <c r="AY171" s="193" t="str">
        <f>IF(ISBLANK(選手登録!N171),"",選手登録!N171)</f>
        <v/>
      </c>
      <c r="AZ171" s="193" t="str">
        <f>IF(ISBLANK(選手登録!O171),"",選手登録!O171)</f>
        <v/>
      </c>
      <c r="BA171" s="193" t="str">
        <f>IF(ISBLANK(選手登録!F171),"",選手登録!F171)</f>
        <v/>
      </c>
      <c r="BB171" s="193" t="str">
        <f>IF(ISBLANK(選手登録!G171),"",選手登録!G171)</f>
        <v/>
      </c>
      <c r="BC171" s="193" t="str">
        <f>IF(ISBLANK(選手登録!H171),"",選手登録!H171)</f>
        <v/>
      </c>
      <c r="BD171" s="193" t="str">
        <f>IF(ISBLANK(選手登録!K171),"",DBCS(選手登録!K171))</f>
        <v/>
      </c>
      <c r="BE171" s="193" t="str">
        <f>IF(ISBLANK(選手登録!L171),"",DBCS(選手登録!L171))</f>
        <v/>
      </c>
      <c r="BF171" s="193" t="str">
        <f>IF(ISBLANK(選手登録!P171),"",選手登録!P171)</f>
        <v>女</v>
      </c>
      <c r="BG171" s="193" t="str">
        <f>IF(ISBLANK(選手登録!I171),"",選手登録!I171)</f>
        <v/>
      </c>
      <c r="BH171" s="193"/>
      <c r="BI171" s="194"/>
      <c r="BJ171" s="194"/>
      <c r="BK171" s="193"/>
    </row>
    <row r="172" spans="1:63" x14ac:dyDescent="0.15">
      <c r="A172" s="147"/>
      <c r="B172" s="195" t="str">
        <f>IF(ISBLANK(G172),"",COUNTA(G$17:G172)-2)</f>
        <v/>
      </c>
      <c r="C172" s="279"/>
      <c r="D172" s="288">
        <v>20069</v>
      </c>
      <c r="E172" s="210">
        <v>69</v>
      </c>
      <c r="F172" s="253" t="str">
        <f t="shared" si="24"/>
        <v/>
      </c>
      <c r="G172" s="199"/>
      <c r="H172" s="200"/>
      <c r="I172" s="201"/>
      <c r="J172" s="202" t="str">
        <f t="shared" si="28"/>
        <v/>
      </c>
      <c r="K172" s="203"/>
      <c r="L172" s="244"/>
      <c r="M172" s="211"/>
      <c r="N172" s="212"/>
      <c r="O172" s="213"/>
      <c r="P172" s="288" t="s">
        <v>905</v>
      </c>
      <c r="Q172" s="289"/>
      <c r="R172" s="71"/>
      <c r="S172" s="72">
        <f t="shared" si="21"/>
        <v>5080</v>
      </c>
      <c r="T172" s="73" t="str">
        <f t="shared" si="22"/>
        <v>栗原中</v>
      </c>
      <c r="U172" s="54"/>
      <c r="V172" s="209">
        <f t="shared" si="25"/>
        <v>0</v>
      </c>
      <c r="W172" s="209" t="b">
        <f t="shared" si="26"/>
        <v>0</v>
      </c>
      <c r="X172" s="209" t="str">
        <f t="shared" si="27"/>
        <v xml:space="preserve"> </v>
      </c>
      <c r="Z172" s="74">
        <v>5080</v>
      </c>
      <c r="AA172" s="74" t="s">
        <v>1361</v>
      </c>
      <c r="AB172" s="74" t="s">
        <v>1362</v>
      </c>
      <c r="AC172" s="74" t="s">
        <v>1348</v>
      </c>
      <c r="AD172" s="74" t="s">
        <v>1348</v>
      </c>
      <c r="AE172" s="75" t="s">
        <v>1363</v>
      </c>
      <c r="AF172" s="75" t="s">
        <v>1364</v>
      </c>
      <c r="AG172" s="75" t="s">
        <v>1365</v>
      </c>
      <c r="AH172" s="75" t="s">
        <v>1366</v>
      </c>
      <c r="AJ172" s="298"/>
      <c r="AK172" s="74" t="s">
        <v>1367</v>
      </c>
      <c r="AM172" s="258"/>
      <c r="AN172" s="101"/>
      <c r="AO172" s="101"/>
      <c r="AV172" s="192" t="str">
        <f>IF(BB172="","",SUM(AW$17:AW172))</f>
        <v/>
      </c>
      <c r="AW172" s="192" t="str">
        <f t="shared" si="23"/>
        <v/>
      </c>
      <c r="AX172" s="193" t="str">
        <f>IF(ISBLANK(選手登録!M172),"",選手登録!M172)</f>
        <v/>
      </c>
      <c r="AY172" s="193" t="str">
        <f>IF(ISBLANK(選手登録!N172),"",選手登録!N172)</f>
        <v/>
      </c>
      <c r="AZ172" s="193" t="str">
        <f>IF(ISBLANK(選手登録!O172),"",選手登録!O172)</f>
        <v/>
      </c>
      <c r="BA172" s="193" t="str">
        <f>IF(ISBLANK(選手登録!F172),"",選手登録!F172)</f>
        <v/>
      </c>
      <c r="BB172" s="193" t="str">
        <f>IF(ISBLANK(選手登録!G172),"",選手登録!G172)</f>
        <v/>
      </c>
      <c r="BC172" s="193" t="str">
        <f>IF(ISBLANK(選手登録!H172),"",選手登録!H172)</f>
        <v/>
      </c>
      <c r="BD172" s="193" t="str">
        <f>IF(ISBLANK(選手登録!K172),"",DBCS(選手登録!K172))</f>
        <v/>
      </c>
      <c r="BE172" s="193" t="str">
        <f>IF(ISBLANK(選手登録!L172),"",DBCS(選手登録!L172))</f>
        <v/>
      </c>
      <c r="BF172" s="193" t="str">
        <f>IF(ISBLANK(選手登録!P172),"",選手登録!P172)</f>
        <v>女</v>
      </c>
      <c r="BG172" s="193" t="str">
        <f>IF(ISBLANK(選手登録!I172),"",選手登録!I172)</f>
        <v/>
      </c>
      <c r="BH172" s="193"/>
      <c r="BI172" s="194"/>
      <c r="BJ172" s="194"/>
      <c r="BK172" s="193"/>
    </row>
    <row r="173" spans="1:63" ht="14.25" thickBot="1" x14ac:dyDescent="0.2">
      <c r="A173" s="147"/>
      <c r="B173" s="195" t="str">
        <f>IF(ISBLANK(G173),"",COUNTA(G$17:G173)-2)</f>
        <v/>
      </c>
      <c r="C173" s="279"/>
      <c r="D173" s="288">
        <v>20070</v>
      </c>
      <c r="E173" s="214">
        <v>70</v>
      </c>
      <c r="F173" s="254" t="str">
        <f t="shared" si="24"/>
        <v/>
      </c>
      <c r="G173" s="235"/>
      <c r="H173" s="236"/>
      <c r="I173" s="237"/>
      <c r="J173" s="238" t="str">
        <f t="shared" si="28"/>
        <v/>
      </c>
      <c r="K173" s="239"/>
      <c r="L173" s="257"/>
      <c r="M173" s="222"/>
      <c r="N173" s="242"/>
      <c r="O173" s="243"/>
      <c r="P173" s="288" t="s">
        <v>905</v>
      </c>
      <c r="Q173" s="289"/>
      <c r="R173" s="71"/>
      <c r="S173" s="72">
        <f t="shared" si="21"/>
        <v>5110</v>
      </c>
      <c r="T173" s="73" t="str">
        <f t="shared" si="22"/>
        <v>尾道吉和中</v>
      </c>
      <c r="U173" s="54"/>
      <c r="V173" s="209">
        <f t="shared" si="25"/>
        <v>0</v>
      </c>
      <c r="W173" s="209" t="b">
        <f t="shared" si="26"/>
        <v>0</v>
      </c>
      <c r="X173" s="209" t="str">
        <f t="shared" si="27"/>
        <v xml:space="preserve"> </v>
      </c>
      <c r="Z173" s="74">
        <v>5110</v>
      </c>
      <c r="AA173" s="74" t="s">
        <v>1368</v>
      </c>
      <c r="AB173" s="74" t="s">
        <v>1369</v>
      </c>
      <c r="AC173" s="74" t="s">
        <v>1348</v>
      </c>
      <c r="AD173" s="74" t="s">
        <v>1348</v>
      </c>
      <c r="AE173" s="75" t="s">
        <v>1370</v>
      </c>
      <c r="AF173" s="75" t="s">
        <v>1371</v>
      </c>
      <c r="AG173" s="75" t="s">
        <v>1372</v>
      </c>
      <c r="AH173" s="75" t="s">
        <v>1373</v>
      </c>
      <c r="AJ173" s="298"/>
      <c r="AK173" s="74" t="s">
        <v>1374</v>
      </c>
      <c r="AM173" s="258"/>
      <c r="AN173" s="101"/>
      <c r="AO173" s="101"/>
      <c r="AV173" s="192" t="str">
        <f>IF(BB173="","",SUM(AW$17:AW173))</f>
        <v/>
      </c>
      <c r="AW173" s="192" t="str">
        <f t="shared" si="23"/>
        <v/>
      </c>
      <c r="AX173" s="193" t="str">
        <f>IF(ISBLANK(選手登録!M173),"",選手登録!M173)</f>
        <v/>
      </c>
      <c r="AY173" s="193" t="str">
        <f>IF(ISBLANK(選手登録!N173),"",選手登録!N173)</f>
        <v/>
      </c>
      <c r="AZ173" s="193" t="str">
        <f>IF(ISBLANK(選手登録!O173),"",選手登録!O173)</f>
        <v/>
      </c>
      <c r="BA173" s="193" t="str">
        <f>IF(ISBLANK(選手登録!F173),"",選手登録!F173)</f>
        <v/>
      </c>
      <c r="BB173" s="193" t="str">
        <f>IF(ISBLANK(選手登録!G173),"",選手登録!G173)</f>
        <v/>
      </c>
      <c r="BC173" s="193" t="str">
        <f>IF(ISBLANK(選手登録!H173),"",選手登録!H173)</f>
        <v/>
      </c>
      <c r="BD173" s="193" t="str">
        <f>IF(ISBLANK(選手登録!K173),"",DBCS(選手登録!K173))</f>
        <v/>
      </c>
      <c r="BE173" s="193" t="str">
        <f>IF(ISBLANK(選手登録!L173),"",DBCS(選手登録!L173))</f>
        <v/>
      </c>
      <c r="BF173" s="193" t="str">
        <f>IF(ISBLANK(選手登録!P173),"",選手登録!P173)</f>
        <v>女</v>
      </c>
      <c r="BG173" s="193" t="str">
        <f>IF(ISBLANK(選手登録!I173),"",選手登録!I173)</f>
        <v/>
      </c>
      <c r="BH173" s="193"/>
      <c r="BI173" s="194"/>
      <c r="BJ173" s="194"/>
      <c r="BK173" s="193"/>
    </row>
    <row r="174" spans="1:63" x14ac:dyDescent="0.15">
      <c r="A174" s="147"/>
      <c r="B174" s="195" t="str">
        <f>IF(ISBLANK(G174),"",COUNTA(G$17:G174)-2)</f>
        <v/>
      </c>
      <c r="C174" s="279"/>
      <c r="D174" s="288">
        <v>20071</v>
      </c>
      <c r="E174" s="225">
        <v>71</v>
      </c>
      <c r="F174" s="198" t="str">
        <f t="shared" si="24"/>
        <v/>
      </c>
      <c r="G174" s="199"/>
      <c r="H174" s="200"/>
      <c r="I174" s="201"/>
      <c r="J174" s="202" t="str">
        <f t="shared" si="28"/>
        <v/>
      </c>
      <c r="K174" s="203"/>
      <c r="L174" s="244"/>
      <c r="M174" s="232"/>
      <c r="N174" s="233"/>
      <c r="O174" s="234"/>
      <c r="P174" s="288" t="s">
        <v>905</v>
      </c>
      <c r="Q174" s="289"/>
      <c r="R174" s="71"/>
      <c r="S174" s="72">
        <f t="shared" si="21"/>
        <v>5140</v>
      </c>
      <c r="T174" s="73" t="str">
        <f t="shared" si="22"/>
        <v>日比崎中</v>
      </c>
      <c r="U174" s="54"/>
      <c r="V174" s="209">
        <f t="shared" si="25"/>
        <v>0</v>
      </c>
      <c r="W174" s="209" t="b">
        <f t="shared" si="26"/>
        <v>0</v>
      </c>
      <c r="X174" s="209" t="str">
        <f t="shared" si="27"/>
        <v xml:space="preserve"> </v>
      </c>
      <c r="Z174" s="74">
        <v>5140</v>
      </c>
      <c r="AA174" s="74" t="s">
        <v>1375</v>
      </c>
      <c r="AB174" s="74" t="s">
        <v>1376</v>
      </c>
      <c r="AC174" s="74" t="s">
        <v>1348</v>
      </c>
      <c r="AD174" s="74" t="s">
        <v>1348</v>
      </c>
      <c r="AE174" s="75" t="s">
        <v>1377</v>
      </c>
      <c r="AF174" s="75" t="s">
        <v>1378</v>
      </c>
      <c r="AG174" s="75" t="s">
        <v>1379</v>
      </c>
      <c r="AH174" s="75" t="s">
        <v>1380</v>
      </c>
      <c r="AJ174" s="298"/>
      <c r="AK174" s="74" t="s">
        <v>1381</v>
      </c>
      <c r="AM174" s="258"/>
      <c r="AN174" s="101"/>
      <c r="AO174" s="101"/>
      <c r="AV174" s="192" t="str">
        <f>IF(BB174="","",SUM(AW$17:AW174))</f>
        <v/>
      </c>
      <c r="AW174" s="192" t="str">
        <f t="shared" si="23"/>
        <v/>
      </c>
      <c r="AX174" s="193" t="str">
        <f>IF(ISBLANK(選手登録!M174),"",選手登録!M174)</f>
        <v/>
      </c>
      <c r="AY174" s="193" t="str">
        <f>IF(ISBLANK(選手登録!N174),"",選手登録!N174)</f>
        <v/>
      </c>
      <c r="AZ174" s="193" t="str">
        <f>IF(ISBLANK(選手登録!O174),"",選手登録!O174)</f>
        <v/>
      </c>
      <c r="BA174" s="193" t="str">
        <f>IF(ISBLANK(選手登録!F174),"",選手登録!F174)</f>
        <v/>
      </c>
      <c r="BB174" s="193" t="str">
        <f>IF(ISBLANK(選手登録!G174),"",選手登録!G174)</f>
        <v/>
      </c>
      <c r="BC174" s="193" t="str">
        <f>IF(ISBLANK(選手登録!H174),"",選手登録!H174)</f>
        <v/>
      </c>
      <c r="BD174" s="193" t="str">
        <f>IF(ISBLANK(選手登録!K174),"",DBCS(選手登録!K174))</f>
        <v/>
      </c>
      <c r="BE174" s="193" t="str">
        <f>IF(ISBLANK(選手登録!L174),"",DBCS(選手登録!L174))</f>
        <v/>
      </c>
      <c r="BF174" s="193" t="str">
        <f>IF(ISBLANK(選手登録!P174),"",選手登録!P174)</f>
        <v>女</v>
      </c>
      <c r="BG174" s="193" t="str">
        <f>IF(ISBLANK(選手登録!I174),"",選手登録!I174)</f>
        <v/>
      </c>
      <c r="BH174" s="193"/>
      <c r="BI174" s="194"/>
      <c r="BJ174" s="194"/>
      <c r="BK174" s="193"/>
    </row>
    <row r="175" spans="1:63" x14ac:dyDescent="0.15">
      <c r="A175" s="147"/>
      <c r="B175" s="195" t="str">
        <f>IF(ISBLANK(G175),"",COUNTA(G$17:G175)-2)</f>
        <v/>
      </c>
      <c r="C175" s="279"/>
      <c r="D175" s="288">
        <v>20072</v>
      </c>
      <c r="E175" s="210">
        <v>72</v>
      </c>
      <c r="F175" s="198" t="str">
        <f t="shared" si="24"/>
        <v/>
      </c>
      <c r="G175" s="199"/>
      <c r="H175" s="200"/>
      <c r="I175" s="201"/>
      <c r="J175" s="202" t="str">
        <f t="shared" si="28"/>
        <v/>
      </c>
      <c r="K175" s="203"/>
      <c r="L175" s="244"/>
      <c r="M175" s="211"/>
      <c r="N175" s="212"/>
      <c r="O175" s="213"/>
      <c r="P175" s="288" t="s">
        <v>905</v>
      </c>
      <c r="Q175" s="289"/>
      <c r="R175" s="71"/>
      <c r="S175" s="72">
        <f t="shared" si="21"/>
        <v>5170</v>
      </c>
      <c r="T175" s="73" t="str">
        <f t="shared" si="22"/>
        <v>美木中</v>
      </c>
      <c r="U175" s="54"/>
      <c r="V175" s="209">
        <f t="shared" si="25"/>
        <v>0</v>
      </c>
      <c r="W175" s="209" t="b">
        <f t="shared" si="26"/>
        <v>0</v>
      </c>
      <c r="X175" s="209" t="str">
        <f t="shared" si="27"/>
        <v xml:space="preserve"> </v>
      </c>
      <c r="Z175" s="74">
        <v>5170</v>
      </c>
      <c r="AA175" s="74" t="s">
        <v>1382</v>
      </c>
      <c r="AB175" s="74" t="s">
        <v>1383</v>
      </c>
      <c r="AC175" s="74" t="s">
        <v>1348</v>
      </c>
      <c r="AD175" s="74" t="s">
        <v>1348</v>
      </c>
      <c r="AE175" s="75" t="s">
        <v>1384</v>
      </c>
      <c r="AF175" s="75" t="s">
        <v>1385</v>
      </c>
      <c r="AG175" s="75" t="s">
        <v>1386</v>
      </c>
      <c r="AH175" s="75" t="s">
        <v>1387</v>
      </c>
      <c r="AJ175" s="298"/>
      <c r="AK175" s="74" t="s">
        <v>1388</v>
      </c>
      <c r="AM175" s="258"/>
      <c r="AN175" s="101"/>
      <c r="AO175" s="101"/>
      <c r="AV175" s="192" t="str">
        <f>IF(BB175="","",SUM(AW$17:AW175))</f>
        <v/>
      </c>
      <c r="AW175" s="192" t="str">
        <f t="shared" si="23"/>
        <v/>
      </c>
      <c r="AX175" s="193" t="str">
        <f>IF(ISBLANK(選手登録!M175),"",選手登録!M175)</f>
        <v/>
      </c>
      <c r="AY175" s="193" t="str">
        <f>IF(ISBLANK(選手登録!N175),"",選手登録!N175)</f>
        <v/>
      </c>
      <c r="AZ175" s="193" t="str">
        <f>IF(ISBLANK(選手登録!O175),"",選手登録!O175)</f>
        <v/>
      </c>
      <c r="BA175" s="193" t="str">
        <f>IF(ISBLANK(選手登録!F175),"",選手登録!F175)</f>
        <v/>
      </c>
      <c r="BB175" s="193" t="str">
        <f>IF(ISBLANK(選手登録!G175),"",選手登録!G175)</f>
        <v/>
      </c>
      <c r="BC175" s="193" t="str">
        <f>IF(ISBLANK(選手登録!H175),"",選手登録!H175)</f>
        <v/>
      </c>
      <c r="BD175" s="193" t="str">
        <f>IF(ISBLANK(選手登録!K175),"",DBCS(選手登録!K175))</f>
        <v/>
      </c>
      <c r="BE175" s="193" t="str">
        <f>IF(ISBLANK(選手登録!L175),"",DBCS(選手登録!L175))</f>
        <v/>
      </c>
      <c r="BF175" s="193" t="str">
        <f>IF(ISBLANK(選手登録!P175),"",選手登録!P175)</f>
        <v>女</v>
      </c>
      <c r="BG175" s="193" t="str">
        <f>IF(ISBLANK(選手登録!I175),"",選手登録!I175)</f>
        <v/>
      </c>
      <c r="BH175" s="193"/>
      <c r="BI175" s="194"/>
      <c r="BJ175" s="194"/>
      <c r="BK175" s="193"/>
    </row>
    <row r="176" spans="1:63" x14ac:dyDescent="0.15">
      <c r="A176" s="147"/>
      <c r="B176" s="195" t="str">
        <f>IF(ISBLANK(G176),"",COUNTA(G$17:G176)-2)</f>
        <v/>
      </c>
      <c r="C176" s="279"/>
      <c r="D176" s="288">
        <v>20073</v>
      </c>
      <c r="E176" s="210">
        <v>73</v>
      </c>
      <c r="F176" s="198" t="str">
        <f t="shared" si="24"/>
        <v/>
      </c>
      <c r="G176" s="199"/>
      <c r="H176" s="200"/>
      <c r="I176" s="201"/>
      <c r="J176" s="202" t="str">
        <f t="shared" si="28"/>
        <v/>
      </c>
      <c r="K176" s="203"/>
      <c r="L176" s="244"/>
      <c r="M176" s="211"/>
      <c r="N176" s="212"/>
      <c r="O176" s="213"/>
      <c r="P176" s="288" t="s">
        <v>905</v>
      </c>
      <c r="Q176" s="289"/>
      <c r="R176" s="71"/>
      <c r="S176" s="72">
        <f t="shared" si="21"/>
        <v>5200</v>
      </c>
      <c r="T176" s="73" t="str">
        <f t="shared" si="22"/>
        <v/>
      </c>
      <c r="U176" s="54"/>
      <c r="V176" s="209">
        <f t="shared" si="25"/>
        <v>0</v>
      </c>
      <c r="W176" s="209" t="b">
        <f t="shared" si="26"/>
        <v>0</v>
      </c>
      <c r="X176" s="209" t="str">
        <f t="shared" si="27"/>
        <v xml:space="preserve"> </v>
      </c>
      <c r="Z176" s="74">
        <v>5200</v>
      </c>
      <c r="AA176" s="74"/>
      <c r="AB176" s="74"/>
      <c r="AC176" s="74"/>
      <c r="AD176" s="74"/>
      <c r="AE176" s="75"/>
      <c r="AF176" s="75"/>
      <c r="AG176" s="75"/>
      <c r="AH176" s="75"/>
      <c r="AJ176" s="298"/>
      <c r="AK176" s="74"/>
      <c r="AM176" s="258"/>
      <c r="AN176" s="101"/>
      <c r="AO176" s="101"/>
      <c r="AV176" s="192" t="str">
        <f>IF(BB176="","",SUM(AW$17:AW176))</f>
        <v/>
      </c>
      <c r="AW176" s="192" t="str">
        <f t="shared" si="23"/>
        <v/>
      </c>
      <c r="AX176" s="193" t="str">
        <f>IF(ISBLANK(選手登録!M176),"",選手登録!M176)</f>
        <v/>
      </c>
      <c r="AY176" s="193" t="str">
        <f>IF(ISBLANK(選手登録!N176),"",選手登録!N176)</f>
        <v/>
      </c>
      <c r="AZ176" s="193" t="str">
        <f>IF(ISBLANK(選手登録!O176),"",選手登録!O176)</f>
        <v/>
      </c>
      <c r="BA176" s="193" t="str">
        <f>IF(ISBLANK(選手登録!F176),"",選手登録!F176)</f>
        <v/>
      </c>
      <c r="BB176" s="193" t="str">
        <f>IF(ISBLANK(選手登録!G176),"",選手登録!G176)</f>
        <v/>
      </c>
      <c r="BC176" s="193" t="str">
        <f>IF(ISBLANK(選手登録!H176),"",選手登録!H176)</f>
        <v/>
      </c>
      <c r="BD176" s="193" t="str">
        <f>IF(ISBLANK(選手登録!K176),"",DBCS(選手登録!K176))</f>
        <v/>
      </c>
      <c r="BE176" s="193" t="str">
        <f>IF(ISBLANK(選手登録!L176),"",DBCS(選手登録!L176))</f>
        <v/>
      </c>
      <c r="BF176" s="193" t="str">
        <f>IF(ISBLANK(選手登録!P176),"",選手登録!P176)</f>
        <v>女</v>
      </c>
      <c r="BG176" s="193" t="str">
        <f>IF(ISBLANK(選手登録!I176),"",選手登録!I176)</f>
        <v/>
      </c>
      <c r="BH176" s="193"/>
      <c r="BI176" s="194"/>
      <c r="BJ176" s="194"/>
      <c r="BK176" s="193"/>
    </row>
    <row r="177" spans="1:63" x14ac:dyDescent="0.15">
      <c r="A177" s="147"/>
      <c r="B177" s="195" t="str">
        <f>IF(ISBLANK(G177),"",COUNTA(G$17:G177)-2)</f>
        <v/>
      </c>
      <c r="C177" s="279"/>
      <c r="D177" s="288">
        <v>20074</v>
      </c>
      <c r="E177" s="210">
        <v>74</v>
      </c>
      <c r="F177" s="198" t="str">
        <f t="shared" si="24"/>
        <v/>
      </c>
      <c r="G177" s="199"/>
      <c r="H177" s="200"/>
      <c r="I177" s="201"/>
      <c r="J177" s="202" t="str">
        <f t="shared" si="28"/>
        <v/>
      </c>
      <c r="K177" s="203"/>
      <c r="L177" s="244"/>
      <c r="M177" s="211"/>
      <c r="N177" s="212"/>
      <c r="O177" s="213"/>
      <c r="P177" s="288" t="s">
        <v>905</v>
      </c>
      <c r="Q177" s="289"/>
      <c r="R177" s="71"/>
      <c r="S177" s="72">
        <f t="shared" si="21"/>
        <v>5230</v>
      </c>
      <c r="T177" s="73" t="str">
        <f t="shared" si="22"/>
        <v>高西中</v>
      </c>
      <c r="U177" s="54"/>
      <c r="V177" s="209">
        <f t="shared" si="25"/>
        <v>0</v>
      </c>
      <c r="W177" s="209" t="b">
        <f t="shared" si="26"/>
        <v>0</v>
      </c>
      <c r="X177" s="209" t="str">
        <f t="shared" si="27"/>
        <v xml:space="preserve"> </v>
      </c>
      <c r="Z177" s="74">
        <v>5230</v>
      </c>
      <c r="AA177" s="74" t="s">
        <v>1389</v>
      </c>
      <c r="AB177" s="74" t="s">
        <v>1390</v>
      </c>
      <c r="AC177" s="74" t="s">
        <v>1348</v>
      </c>
      <c r="AD177" s="74" t="s">
        <v>1348</v>
      </c>
      <c r="AE177" s="75" t="s">
        <v>1391</v>
      </c>
      <c r="AF177" s="75" t="s">
        <v>1392</v>
      </c>
      <c r="AG177" s="75" t="s">
        <v>1393</v>
      </c>
      <c r="AH177" s="75" t="s">
        <v>1394</v>
      </c>
      <c r="AJ177" s="298"/>
      <c r="AK177" s="74" t="s">
        <v>1395</v>
      </c>
      <c r="AM177" s="258"/>
      <c r="AN177" s="101"/>
      <c r="AO177" s="101"/>
      <c r="AV177" s="192" t="str">
        <f>IF(BB177="","",SUM(AW$17:AW177))</f>
        <v/>
      </c>
      <c r="AW177" s="192" t="str">
        <f t="shared" si="23"/>
        <v/>
      </c>
      <c r="AX177" s="193" t="str">
        <f>IF(ISBLANK(選手登録!M177),"",選手登録!M177)</f>
        <v/>
      </c>
      <c r="AY177" s="193" t="str">
        <f>IF(ISBLANK(選手登録!N177),"",選手登録!N177)</f>
        <v/>
      </c>
      <c r="AZ177" s="193" t="str">
        <f>IF(ISBLANK(選手登録!O177),"",選手登録!O177)</f>
        <v/>
      </c>
      <c r="BA177" s="193" t="str">
        <f>IF(ISBLANK(選手登録!F177),"",選手登録!F177)</f>
        <v/>
      </c>
      <c r="BB177" s="193" t="str">
        <f>IF(ISBLANK(選手登録!G177),"",選手登録!G177)</f>
        <v/>
      </c>
      <c r="BC177" s="193" t="str">
        <f>IF(ISBLANK(選手登録!H177),"",選手登録!H177)</f>
        <v/>
      </c>
      <c r="BD177" s="193" t="str">
        <f>IF(ISBLANK(選手登録!K177),"",DBCS(選手登録!K177))</f>
        <v/>
      </c>
      <c r="BE177" s="193" t="str">
        <f>IF(ISBLANK(選手登録!L177),"",DBCS(選手登録!L177))</f>
        <v/>
      </c>
      <c r="BF177" s="193" t="str">
        <f>IF(ISBLANK(選手登録!P177),"",選手登録!P177)</f>
        <v>女</v>
      </c>
      <c r="BG177" s="193" t="str">
        <f>IF(ISBLANK(選手登録!I177),"",選手登録!I177)</f>
        <v/>
      </c>
      <c r="BH177" s="193"/>
      <c r="BI177" s="194"/>
      <c r="BJ177" s="194"/>
      <c r="BK177" s="193"/>
    </row>
    <row r="178" spans="1:63" ht="14.25" thickBot="1" x14ac:dyDescent="0.2">
      <c r="A178" s="147"/>
      <c r="B178" s="195" t="str">
        <f>IF(ISBLANK(G178),"",COUNTA(G$17:G178)-2)</f>
        <v/>
      </c>
      <c r="C178" s="279"/>
      <c r="D178" s="288">
        <v>20075</v>
      </c>
      <c r="E178" s="245">
        <v>75</v>
      </c>
      <c r="F178" s="109" t="str">
        <f t="shared" si="24"/>
        <v/>
      </c>
      <c r="G178" s="216"/>
      <c r="H178" s="217"/>
      <c r="I178" s="218"/>
      <c r="J178" s="219" t="str">
        <f t="shared" si="28"/>
        <v/>
      </c>
      <c r="K178" s="220"/>
      <c r="L178" s="255"/>
      <c r="M178" s="241"/>
      <c r="N178" s="242"/>
      <c r="O178" s="243"/>
      <c r="P178" s="288" t="s">
        <v>905</v>
      </c>
      <c r="Q178" s="289"/>
      <c r="R178" s="71"/>
      <c r="S178" s="72">
        <f t="shared" si="21"/>
        <v>5260</v>
      </c>
      <c r="T178" s="73" t="str">
        <f t="shared" si="22"/>
        <v>百島中</v>
      </c>
      <c r="U178" s="54"/>
      <c r="V178" s="209">
        <f t="shared" si="25"/>
        <v>0</v>
      </c>
      <c r="W178" s="209" t="b">
        <f t="shared" si="26"/>
        <v>0</v>
      </c>
      <c r="X178" s="209" t="str">
        <f t="shared" si="27"/>
        <v xml:space="preserve"> </v>
      </c>
      <c r="Z178" s="74">
        <v>5260</v>
      </c>
      <c r="AA178" s="74" t="s">
        <v>1396</v>
      </c>
      <c r="AB178" s="74" t="s">
        <v>1397</v>
      </c>
      <c r="AC178" s="74" t="s">
        <v>1348</v>
      </c>
      <c r="AD178" s="74" t="s">
        <v>1348</v>
      </c>
      <c r="AE178" s="75" t="s">
        <v>1398</v>
      </c>
      <c r="AF178" s="75" t="s">
        <v>1399</v>
      </c>
      <c r="AG178" s="75" t="s">
        <v>1400</v>
      </c>
      <c r="AH178" s="75" t="s">
        <v>1401</v>
      </c>
      <c r="AJ178" s="298"/>
      <c r="AK178" s="74" t="s">
        <v>1402</v>
      </c>
      <c r="AM178" s="258"/>
      <c r="AN178" s="101"/>
      <c r="AO178" s="101"/>
      <c r="AV178" s="192" t="str">
        <f>IF(BB178="","",SUM(AW$17:AW178))</f>
        <v/>
      </c>
      <c r="AW178" s="192" t="str">
        <f t="shared" si="23"/>
        <v/>
      </c>
      <c r="AX178" s="193" t="str">
        <f>IF(ISBLANK(選手登録!M178),"",選手登録!M178)</f>
        <v/>
      </c>
      <c r="AY178" s="193" t="str">
        <f>IF(ISBLANK(選手登録!N178),"",選手登録!N178)</f>
        <v/>
      </c>
      <c r="AZ178" s="193" t="str">
        <f>IF(ISBLANK(選手登録!O178),"",選手登録!O178)</f>
        <v/>
      </c>
      <c r="BA178" s="193" t="str">
        <f>IF(ISBLANK(選手登録!F178),"",選手登録!F178)</f>
        <v/>
      </c>
      <c r="BB178" s="193" t="str">
        <f>IF(ISBLANK(選手登録!G178),"",選手登録!G178)</f>
        <v/>
      </c>
      <c r="BC178" s="193" t="str">
        <f>IF(ISBLANK(選手登録!H178),"",選手登録!H178)</f>
        <v/>
      </c>
      <c r="BD178" s="193" t="str">
        <f>IF(ISBLANK(選手登録!K178),"",DBCS(選手登録!K178))</f>
        <v/>
      </c>
      <c r="BE178" s="193" t="str">
        <f>IF(ISBLANK(選手登録!L178),"",DBCS(選手登録!L178))</f>
        <v/>
      </c>
      <c r="BF178" s="193" t="str">
        <f>IF(ISBLANK(選手登録!P178),"",選手登録!P178)</f>
        <v>女</v>
      </c>
      <c r="BG178" s="193" t="str">
        <f>IF(ISBLANK(選手登録!I178),"",選手登録!I178)</f>
        <v/>
      </c>
      <c r="BH178" s="193"/>
      <c r="BI178" s="194"/>
      <c r="BJ178" s="194"/>
      <c r="BK178" s="193"/>
    </row>
    <row r="179" spans="1:63" x14ac:dyDescent="0.15">
      <c r="A179" s="147"/>
      <c r="B179" s="195" t="str">
        <f>IF(ISBLANK(G179),"",COUNTA(G$17:G179)-2)</f>
        <v/>
      </c>
      <c r="C179" s="279"/>
      <c r="D179" s="288">
        <v>20076</v>
      </c>
      <c r="E179" s="197">
        <v>76</v>
      </c>
      <c r="F179" s="252" t="str">
        <f t="shared" si="24"/>
        <v/>
      </c>
      <c r="G179" s="226"/>
      <c r="H179" s="227"/>
      <c r="I179" s="228"/>
      <c r="J179" s="229" t="str">
        <f t="shared" si="28"/>
        <v/>
      </c>
      <c r="K179" s="230"/>
      <c r="L179" s="256"/>
      <c r="M179" s="232"/>
      <c r="N179" s="233"/>
      <c r="O179" s="234"/>
      <c r="P179" s="288" t="s">
        <v>905</v>
      </c>
      <c r="Q179" s="289"/>
      <c r="R179" s="71"/>
      <c r="S179" s="72">
        <f t="shared" si="21"/>
        <v>5290</v>
      </c>
      <c r="T179" s="73" t="str">
        <f t="shared" si="22"/>
        <v>浦崎中</v>
      </c>
      <c r="U179" s="54"/>
      <c r="V179" s="209">
        <f t="shared" si="25"/>
        <v>0</v>
      </c>
      <c r="W179" s="209" t="b">
        <f t="shared" si="26"/>
        <v>0</v>
      </c>
      <c r="X179" s="209" t="str">
        <f t="shared" si="27"/>
        <v xml:space="preserve"> </v>
      </c>
      <c r="Z179" s="74">
        <v>5290</v>
      </c>
      <c r="AA179" s="74" t="s">
        <v>1403</v>
      </c>
      <c r="AB179" s="74" t="s">
        <v>1404</v>
      </c>
      <c r="AC179" s="74" t="s">
        <v>1348</v>
      </c>
      <c r="AD179" s="74" t="s">
        <v>1348</v>
      </c>
      <c r="AE179" s="75" t="s">
        <v>1405</v>
      </c>
      <c r="AF179" s="75" t="s">
        <v>1406</v>
      </c>
      <c r="AG179" s="75" t="s">
        <v>1407</v>
      </c>
      <c r="AH179" s="75" t="s">
        <v>1408</v>
      </c>
      <c r="AJ179" s="298"/>
      <c r="AK179" s="74" t="s">
        <v>1409</v>
      </c>
      <c r="AM179" s="258"/>
      <c r="AN179" s="101"/>
      <c r="AO179" s="101"/>
      <c r="AV179" s="192" t="str">
        <f>IF(BB179="","",SUM(AW$17:AW179))</f>
        <v/>
      </c>
      <c r="AW179" s="192" t="str">
        <f t="shared" si="23"/>
        <v/>
      </c>
      <c r="AX179" s="193" t="str">
        <f>IF(ISBLANK(選手登録!M179),"",選手登録!M179)</f>
        <v/>
      </c>
      <c r="AY179" s="193" t="str">
        <f>IF(ISBLANK(選手登録!N179),"",選手登録!N179)</f>
        <v/>
      </c>
      <c r="AZ179" s="193" t="str">
        <f>IF(ISBLANK(選手登録!O179),"",選手登録!O179)</f>
        <v/>
      </c>
      <c r="BA179" s="193" t="str">
        <f>IF(ISBLANK(選手登録!F179),"",選手登録!F179)</f>
        <v/>
      </c>
      <c r="BB179" s="193" t="str">
        <f>IF(ISBLANK(選手登録!G179),"",選手登録!G179)</f>
        <v/>
      </c>
      <c r="BC179" s="193" t="str">
        <f>IF(ISBLANK(選手登録!H179),"",選手登録!H179)</f>
        <v/>
      </c>
      <c r="BD179" s="193" t="str">
        <f>IF(ISBLANK(選手登録!K179),"",DBCS(選手登録!K179))</f>
        <v/>
      </c>
      <c r="BE179" s="193" t="str">
        <f>IF(ISBLANK(選手登録!L179),"",DBCS(選手登録!L179))</f>
        <v/>
      </c>
      <c r="BF179" s="193" t="str">
        <f>IF(ISBLANK(選手登録!P179),"",選手登録!P179)</f>
        <v>女</v>
      </c>
      <c r="BG179" s="193" t="str">
        <f>IF(ISBLANK(選手登録!I179),"",選手登録!I179)</f>
        <v/>
      </c>
      <c r="BH179" s="193"/>
      <c r="BI179" s="194"/>
      <c r="BJ179" s="194"/>
      <c r="BK179" s="193"/>
    </row>
    <row r="180" spans="1:63" x14ac:dyDescent="0.15">
      <c r="A180" s="147"/>
      <c r="B180" s="195" t="str">
        <f>IF(ISBLANK(G180),"",COUNTA(G$17:G180)-2)</f>
        <v/>
      </c>
      <c r="C180" s="279"/>
      <c r="D180" s="288">
        <v>20077</v>
      </c>
      <c r="E180" s="210">
        <v>77</v>
      </c>
      <c r="F180" s="253" t="str">
        <f t="shared" si="24"/>
        <v/>
      </c>
      <c r="G180" s="199"/>
      <c r="H180" s="200"/>
      <c r="I180" s="201"/>
      <c r="J180" s="202" t="str">
        <f t="shared" si="28"/>
        <v/>
      </c>
      <c r="K180" s="203"/>
      <c r="L180" s="244"/>
      <c r="M180" s="211"/>
      <c r="N180" s="212"/>
      <c r="O180" s="213"/>
      <c r="P180" s="288" t="s">
        <v>905</v>
      </c>
      <c r="Q180" s="289"/>
      <c r="R180" s="71"/>
      <c r="S180" s="72">
        <f t="shared" si="21"/>
        <v>5320</v>
      </c>
      <c r="T180" s="73" t="str">
        <f t="shared" si="22"/>
        <v>向東中</v>
      </c>
      <c r="U180" s="54"/>
      <c r="V180" s="209">
        <f t="shared" si="25"/>
        <v>0</v>
      </c>
      <c r="W180" s="209" t="b">
        <f t="shared" si="26"/>
        <v>0</v>
      </c>
      <c r="X180" s="209" t="str">
        <f t="shared" si="27"/>
        <v xml:space="preserve"> </v>
      </c>
      <c r="Z180" s="74">
        <v>5320</v>
      </c>
      <c r="AA180" s="74" t="s">
        <v>1410</v>
      </c>
      <c r="AB180" s="74" t="s">
        <v>1411</v>
      </c>
      <c r="AC180" s="74" t="s">
        <v>1348</v>
      </c>
      <c r="AD180" s="74" t="s">
        <v>1348</v>
      </c>
      <c r="AE180" s="75" t="s">
        <v>1412</v>
      </c>
      <c r="AF180" s="75" t="s">
        <v>1413</v>
      </c>
      <c r="AG180" s="75" t="s">
        <v>1414</v>
      </c>
      <c r="AH180" s="75" t="s">
        <v>1415</v>
      </c>
      <c r="AJ180" s="298"/>
      <c r="AK180" s="74" t="s">
        <v>1416</v>
      </c>
      <c r="AM180" s="258"/>
      <c r="AN180" s="101"/>
      <c r="AO180" s="101"/>
      <c r="AV180" s="192" t="str">
        <f>IF(BB180="","",SUM(AW$17:AW180))</f>
        <v/>
      </c>
      <c r="AW180" s="192" t="str">
        <f t="shared" si="23"/>
        <v/>
      </c>
      <c r="AX180" s="193" t="str">
        <f>IF(ISBLANK(選手登録!M180),"",選手登録!M180)</f>
        <v/>
      </c>
      <c r="AY180" s="193" t="str">
        <f>IF(ISBLANK(選手登録!N180),"",選手登録!N180)</f>
        <v/>
      </c>
      <c r="AZ180" s="193" t="str">
        <f>IF(ISBLANK(選手登録!O180),"",選手登録!O180)</f>
        <v/>
      </c>
      <c r="BA180" s="193" t="str">
        <f>IF(ISBLANK(選手登録!F180),"",選手登録!F180)</f>
        <v/>
      </c>
      <c r="BB180" s="193" t="str">
        <f>IF(ISBLANK(選手登録!G180),"",選手登録!G180)</f>
        <v/>
      </c>
      <c r="BC180" s="193" t="str">
        <f>IF(ISBLANK(選手登録!H180),"",選手登録!H180)</f>
        <v/>
      </c>
      <c r="BD180" s="193" t="str">
        <f>IF(ISBLANK(選手登録!K180),"",DBCS(選手登録!K180))</f>
        <v/>
      </c>
      <c r="BE180" s="193" t="str">
        <f>IF(ISBLANK(選手登録!L180),"",DBCS(選手登録!L180))</f>
        <v/>
      </c>
      <c r="BF180" s="193" t="str">
        <f>IF(ISBLANK(選手登録!P180),"",選手登録!P180)</f>
        <v>女</v>
      </c>
      <c r="BG180" s="193" t="str">
        <f>IF(ISBLANK(選手登録!I180),"",選手登録!I180)</f>
        <v/>
      </c>
      <c r="BH180" s="193"/>
      <c r="BI180" s="194"/>
      <c r="BJ180" s="194"/>
      <c r="BK180" s="193"/>
    </row>
    <row r="181" spans="1:63" x14ac:dyDescent="0.15">
      <c r="A181" s="147"/>
      <c r="B181" s="195" t="str">
        <f>IF(ISBLANK(G181),"",COUNTA(G$17:G181)-2)</f>
        <v/>
      </c>
      <c r="C181" s="279"/>
      <c r="D181" s="288">
        <v>20078</v>
      </c>
      <c r="E181" s="210">
        <v>78</v>
      </c>
      <c r="F181" s="253" t="str">
        <f t="shared" si="24"/>
        <v/>
      </c>
      <c r="G181" s="199"/>
      <c r="H181" s="200"/>
      <c r="I181" s="201"/>
      <c r="J181" s="202" t="str">
        <f t="shared" si="28"/>
        <v/>
      </c>
      <c r="K181" s="203"/>
      <c r="L181" s="244"/>
      <c r="M181" s="211"/>
      <c r="N181" s="212"/>
      <c r="O181" s="213"/>
      <c r="P181" s="288" t="s">
        <v>905</v>
      </c>
      <c r="Q181" s="289"/>
      <c r="R181" s="71"/>
      <c r="S181" s="72">
        <f t="shared" si="21"/>
        <v>5350</v>
      </c>
      <c r="T181" s="73" t="str">
        <f t="shared" si="22"/>
        <v>御調中</v>
      </c>
      <c r="U181" s="54"/>
      <c r="V181" s="209">
        <f t="shared" si="25"/>
        <v>0</v>
      </c>
      <c r="W181" s="209" t="b">
        <f t="shared" si="26"/>
        <v>0</v>
      </c>
      <c r="X181" s="209" t="str">
        <f t="shared" si="27"/>
        <v xml:space="preserve"> </v>
      </c>
      <c r="Z181" s="74">
        <v>5350</v>
      </c>
      <c r="AA181" s="74" t="s">
        <v>1417</v>
      </c>
      <c r="AB181" s="74" t="s">
        <v>1418</v>
      </c>
      <c r="AC181" s="74" t="s">
        <v>1348</v>
      </c>
      <c r="AD181" s="74" t="s">
        <v>1348</v>
      </c>
      <c r="AE181" s="75" t="s">
        <v>1419</v>
      </c>
      <c r="AF181" s="75" t="s">
        <v>1420</v>
      </c>
      <c r="AG181" s="75" t="s">
        <v>1421</v>
      </c>
      <c r="AH181" s="75" t="s">
        <v>1422</v>
      </c>
      <c r="AJ181" s="298"/>
      <c r="AK181" s="74" t="s">
        <v>1423</v>
      </c>
      <c r="AM181" s="258"/>
      <c r="AN181" s="101"/>
      <c r="AO181" s="101"/>
      <c r="AV181" s="192" t="str">
        <f>IF(BB181="","",SUM(AW$17:AW181))</f>
        <v/>
      </c>
      <c r="AW181" s="192" t="str">
        <f t="shared" si="23"/>
        <v/>
      </c>
      <c r="AX181" s="193" t="str">
        <f>IF(ISBLANK(選手登録!M181),"",選手登録!M181)</f>
        <v/>
      </c>
      <c r="AY181" s="193" t="str">
        <f>IF(ISBLANK(選手登録!N181),"",選手登録!N181)</f>
        <v/>
      </c>
      <c r="AZ181" s="193" t="str">
        <f>IF(ISBLANK(選手登録!O181),"",選手登録!O181)</f>
        <v/>
      </c>
      <c r="BA181" s="193" t="str">
        <f>IF(ISBLANK(選手登録!F181),"",選手登録!F181)</f>
        <v/>
      </c>
      <c r="BB181" s="193" t="str">
        <f>IF(ISBLANK(選手登録!G181),"",選手登録!G181)</f>
        <v/>
      </c>
      <c r="BC181" s="193" t="str">
        <f>IF(ISBLANK(選手登録!H181),"",選手登録!H181)</f>
        <v/>
      </c>
      <c r="BD181" s="193" t="str">
        <f>IF(ISBLANK(選手登録!K181),"",DBCS(選手登録!K181))</f>
        <v/>
      </c>
      <c r="BE181" s="193" t="str">
        <f>IF(ISBLANK(選手登録!L181),"",DBCS(選手登録!L181))</f>
        <v/>
      </c>
      <c r="BF181" s="193" t="str">
        <f>IF(ISBLANK(選手登録!P181),"",選手登録!P181)</f>
        <v>女</v>
      </c>
      <c r="BG181" s="193" t="str">
        <f>IF(ISBLANK(選手登録!I181),"",選手登録!I181)</f>
        <v/>
      </c>
      <c r="BH181" s="193"/>
      <c r="BI181" s="194"/>
      <c r="BJ181" s="194"/>
      <c r="BK181" s="193"/>
    </row>
    <row r="182" spans="1:63" x14ac:dyDescent="0.15">
      <c r="A182" s="147"/>
      <c r="B182" s="195" t="str">
        <f>IF(ISBLANK(G182),"",COUNTA(G$17:G182)-2)</f>
        <v/>
      </c>
      <c r="C182" s="279"/>
      <c r="D182" s="288">
        <v>20079</v>
      </c>
      <c r="E182" s="210">
        <v>79</v>
      </c>
      <c r="F182" s="253" t="str">
        <f t="shared" si="24"/>
        <v/>
      </c>
      <c r="G182" s="199"/>
      <c r="H182" s="200"/>
      <c r="I182" s="201"/>
      <c r="J182" s="202" t="str">
        <f t="shared" si="28"/>
        <v/>
      </c>
      <c r="K182" s="203"/>
      <c r="L182" s="244"/>
      <c r="M182" s="211"/>
      <c r="N182" s="212"/>
      <c r="O182" s="213"/>
      <c r="P182" s="288" t="s">
        <v>905</v>
      </c>
      <c r="Q182" s="289"/>
      <c r="R182" s="71"/>
      <c r="S182" s="72">
        <f t="shared" si="21"/>
        <v>5380</v>
      </c>
      <c r="T182" s="73" t="str">
        <f t="shared" si="22"/>
        <v>向島中</v>
      </c>
      <c r="U182" s="54"/>
      <c r="V182" s="209">
        <f t="shared" si="25"/>
        <v>0</v>
      </c>
      <c r="W182" s="209" t="b">
        <f t="shared" si="26"/>
        <v>0</v>
      </c>
      <c r="X182" s="209" t="str">
        <f t="shared" si="27"/>
        <v xml:space="preserve"> </v>
      </c>
      <c r="Z182" s="74">
        <v>5380</v>
      </c>
      <c r="AA182" s="74" t="s">
        <v>1424</v>
      </c>
      <c r="AB182" s="74" t="s">
        <v>1425</v>
      </c>
      <c r="AC182" s="74" t="s">
        <v>1348</v>
      </c>
      <c r="AD182" s="74" t="s">
        <v>1348</v>
      </c>
      <c r="AE182" s="75" t="s">
        <v>1426</v>
      </c>
      <c r="AF182" s="75" t="s">
        <v>1427</v>
      </c>
      <c r="AG182" s="75" t="s">
        <v>1428</v>
      </c>
      <c r="AH182" s="75" t="s">
        <v>1429</v>
      </c>
      <c r="AJ182" s="298"/>
      <c r="AK182" s="74" t="s">
        <v>1430</v>
      </c>
      <c r="AM182" s="258"/>
      <c r="AN182" s="101"/>
      <c r="AO182" s="101"/>
      <c r="AV182" s="192" t="str">
        <f>IF(BB182="","",SUM(AW$17:AW182))</f>
        <v/>
      </c>
      <c r="AW182" s="192" t="str">
        <f t="shared" si="23"/>
        <v/>
      </c>
      <c r="AX182" s="193" t="str">
        <f>IF(ISBLANK(選手登録!M182),"",選手登録!M182)</f>
        <v/>
      </c>
      <c r="AY182" s="193" t="str">
        <f>IF(ISBLANK(選手登録!N182),"",選手登録!N182)</f>
        <v/>
      </c>
      <c r="AZ182" s="193" t="str">
        <f>IF(ISBLANK(選手登録!O182),"",選手登録!O182)</f>
        <v/>
      </c>
      <c r="BA182" s="193" t="str">
        <f>IF(ISBLANK(選手登録!F182),"",選手登録!F182)</f>
        <v/>
      </c>
      <c r="BB182" s="193" t="str">
        <f>IF(ISBLANK(選手登録!G182),"",選手登録!G182)</f>
        <v/>
      </c>
      <c r="BC182" s="193" t="str">
        <f>IF(ISBLANK(選手登録!H182),"",選手登録!H182)</f>
        <v/>
      </c>
      <c r="BD182" s="193" t="str">
        <f>IF(ISBLANK(選手登録!K182),"",DBCS(選手登録!K182))</f>
        <v/>
      </c>
      <c r="BE182" s="193" t="str">
        <f>IF(ISBLANK(選手登録!L182),"",DBCS(選手登録!L182))</f>
        <v/>
      </c>
      <c r="BF182" s="193" t="str">
        <f>IF(ISBLANK(選手登録!P182),"",選手登録!P182)</f>
        <v>女</v>
      </c>
      <c r="BG182" s="193" t="str">
        <f>IF(ISBLANK(選手登録!I182),"",選手登録!I182)</f>
        <v/>
      </c>
      <c r="BH182" s="193"/>
      <c r="BI182" s="194"/>
      <c r="BJ182" s="194"/>
      <c r="BK182" s="193"/>
    </row>
    <row r="183" spans="1:63" ht="14.25" thickBot="1" x14ac:dyDescent="0.2">
      <c r="A183" s="147"/>
      <c r="B183" s="195" t="str">
        <f>IF(ISBLANK(G183),"",COUNTA(G$17:G183)-2)</f>
        <v/>
      </c>
      <c r="C183" s="279"/>
      <c r="D183" s="288">
        <v>20080</v>
      </c>
      <c r="E183" s="214">
        <v>80</v>
      </c>
      <c r="F183" s="254" t="str">
        <f t="shared" si="24"/>
        <v/>
      </c>
      <c r="G183" s="235"/>
      <c r="H183" s="236"/>
      <c r="I183" s="237"/>
      <c r="J183" s="238" t="str">
        <f t="shared" si="28"/>
        <v/>
      </c>
      <c r="K183" s="239"/>
      <c r="L183" s="257"/>
      <c r="M183" s="241"/>
      <c r="N183" s="242"/>
      <c r="O183" s="243"/>
      <c r="P183" s="288" t="s">
        <v>905</v>
      </c>
      <c r="Q183" s="289"/>
      <c r="R183" s="71"/>
      <c r="S183" s="72">
        <f t="shared" si="21"/>
        <v>5410</v>
      </c>
      <c r="T183" s="301" t="str">
        <f t="shared" si="22"/>
        <v>因島南中</v>
      </c>
      <c r="U183" s="54"/>
      <c r="V183" s="209">
        <f t="shared" si="25"/>
        <v>0</v>
      </c>
      <c r="W183" s="209" t="b">
        <f t="shared" si="26"/>
        <v>0</v>
      </c>
      <c r="X183" s="209" t="str">
        <f t="shared" si="27"/>
        <v xml:space="preserve"> </v>
      </c>
      <c r="Z183" s="74">
        <v>5410</v>
      </c>
      <c r="AA183" s="74" t="s">
        <v>1431</v>
      </c>
      <c r="AB183" s="74" t="s">
        <v>1432</v>
      </c>
      <c r="AC183" s="74" t="s">
        <v>1348</v>
      </c>
      <c r="AD183" s="74" t="s">
        <v>1348</v>
      </c>
      <c r="AE183" s="75" t="s">
        <v>1433</v>
      </c>
      <c r="AF183" s="75" t="s">
        <v>1434</v>
      </c>
      <c r="AG183" s="75" t="s">
        <v>1435</v>
      </c>
      <c r="AH183" s="75" t="s">
        <v>1436</v>
      </c>
      <c r="AJ183" s="298"/>
      <c r="AK183" s="74" t="s">
        <v>1437</v>
      </c>
      <c r="AM183" s="258"/>
      <c r="AN183" s="101"/>
      <c r="AO183" s="101"/>
      <c r="AV183" s="192" t="str">
        <f>IF(BB183="","",SUM(AW$17:AW183))</f>
        <v/>
      </c>
      <c r="AW183" s="192" t="str">
        <f t="shared" si="23"/>
        <v/>
      </c>
      <c r="AX183" s="193" t="str">
        <f>IF(ISBLANK(選手登録!M183),"",選手登録!M183)</f>
        <v/>
      </c>
      <c r="AY183" s="193" t="str">
        <f>IF(ISBLANK(選手登録!N183),"",選手登録!N183)</f>
        <v/>
      </c>
      <c r="AZ183" s="193" t="str">
        <f>IF(ISBLANK(選手登録!O183),"",選手登録!O183)</f>
        <v/>
      </c>
      <c r="BA183" s="193" t="str">
        <f>IF(ISBLANK(選手登録!F183),"",選手登録!F183)</f>
        <v/>
      </c>
      <c r="BB183" s="193" t="str">
        <f>IF(ISBLANK(選手登録!G183),"",選手登録!G183)</f>
        <v/>
      </c>
      <c r="BC183" s="193" t="str">
        <f>IF(ISBLANK(選手登録!H183),"",選手登録!H183)</f>
        <v/>
      </c>
      <c r="BD183" s="193" t="str">
        <f>IF(ISBLANK(選手登録!K183),"",DBCS(選手登録!K183))</f>
        <v/>
      </c>
      <c r="BE183" s="193" t="str">
        <f>IF(ISBLANK(選手登録!L183),"",DBCS(選手登録!L183))</f>
        <v/>
      </c>
      <c r="BF183" s="193" t="str">
        <f>IF(ISBLANK(選手登録!P183),"",選手登録!P183)</f>
        <v>女</v>
      </c>
      <c r="BG183" s="193" t="str">
        <f>IF(ISBLANK(選手登録!I183),"",選手登録!I183)</f>
        <v/>
      </c>
      <c r="BH183" s="193"/>
      <c r="BI183" s="194"/>
      <c r="BJ183" s="194"/>
      <c r="BK183" s="193"/>
    </row>
    <row r="184" spans="1:63" x14ac:dyDescent="0.15">
      <c r="A184" s="147"/>
      <c r="B184" s="195"/>
      <c r="C184" s="279"/>
      <c r="D184" s="282"/>
      <c r="E184" s="282"/>
      <c r="F184" s="268"/>
      <c r="G184" s="268"/>
      <c r="H184" s="268"/>
      <c r="I184" s="268"/>
      <c r="J184" s="268"/>
      <c r="K184" s="268"/>
      <c r="L184" s="268"/>
      <c r="M184" s="268"/>
      <c r="N184" s="268"/>
      <c r="O184" s="268"/>
      <c r="P184" s="268"/>
      <c r="Q184" s="271"/>
      <c r="R184" s="71"/>
      <c r="S184" s="72">
        <f t="shared" si="21"/>
        <v>5440</v>
      </c>
      <c r="T184" s="73" t="str">
        <f t="shared" si="22"/>
        <v>因北中</v>
      </c>
      <c r="U184" s="54"/>
      <c r="Z184" s="74">
        <v>5440</v>
      </c>
      <c r="AA184" s="74" t="s">
        <v>1438</v>
      </c>
      <c r="AB184" s="74" t="s">
        <v>1439</v>
      </c>
      <c r="AC184" s="74" t="s">
        <v>1348</v>
      </c>
      <c r="AD184" s="74" t="s">
        <v>1348</v>
      </c>
      <c r="AE184" s="75" t="s">
        <v>1440</v>
      </c>
      <c r="AF184" s="75" t="s">
        <v>1441</v>
      </c>
      <c r="AG184" s="75" t="s">
        <v>1442</v>
      </c>
      <c r="AH184" s="75" t="s">
        <v>1443</v>
      </c>
      <c r="AJ184" s="298"/>
      <c r="AK184" s="74" t="s">
        <v>1444</v>
      </c>
      <c r="AM184" s="302"/>
      <c r="AN184" s="101"/>
      <c r="AO184" s="101"/>
      <c r="AV184" s="192"/>
      <c r="AW184" s="192"/>
      <c r="AX184" s="192"/>
      <c r="AY184" s="192"/>
      <c r="AZ184" s="192"/>
      <c r="BA184" s="192"/>
      <c r="BB184" s="192"/>
      <c r="BC184" s="192"/>
      <c r="BD184" s="192"/>
      <c r="BE184" s="193"/>
      <c r="BF184" s="193"/>
      <c r="BG184" s="193"/>
      <c r="BH184" s="193"/>
      <c r="BI184" s="266"/>
      <c r="BJ184" s="266"/>
      <c r="BK184" s="193"/>
    </row>
    <row r="185" spans="1:63" ht="14.25" thickBot="1" x14ac:dyDescent="0.2">
      <c r="A185" s="147"/>
      <c r="B185" s="148"/>
      <c r="C185" s="303"/>
      <c r="D185" s="304"/>
      <c r="E185" s="304"/>
      <c r="F185" s="305"/>
      <c r="G185" s="305"/>
      <c r="H185" s="305"/>
      <c r="I185" s="305"/>
      <c r="J185" s="305"/>
      <c r="K185" s="305"/>
      <c r="L185" s="305"/>
      <c r="M185" s="305"/>
      <c r="N185" s="305"/>
      <c r="O185" s="305"/>
      <c r="P185" s="305"/>
      <c r="Q185" s="306"/>
      <c r="R185" s="71"/>
      <c r="S185" s="72">
        <f t="shared" si="21"/>
        <v>5470</v>
      </c>
      <c r="T185" s="73" t="str">
        <f t="shared" si="22"/>
        <v>重井中</v>
      </c>
      <c r="U185" s="54"/>
      <c r="Z185" s="74">
        <v>5470</v>
      </c>
      <c r="AA185" s="74" t="s">
        <v>1445</v>
      </c>
      <c r="AB185" s="74" t="s">
        <v>1446</v>
      </c>
      <c r="AC185" s="74" t="s">
        <v>1348</v>
      </c>
      <c r="AD185" s="74" t="s">
        <v>1348</v>
      </c>
      <c r="AE185" s="75" t="s">
        <v>1447</v>
      </c>
      <c r="AF185" s="75" t="s">
        <v>1448</v>
      </c>
      <c r="AG185" s="75" t="s">
        <v>1449</v>
      </c>
      <c r="AH185" s="75" t="s">
        <v>1450</v>
      </c>
      <c r="AJ185" s="298"/>
      <c r="AK185" s="74" t="s">
        <v>1451</v>
      </c>
      <c r="AM185" s="258"/>
      <c r="AN185" s="101"/>
      <c r="AO185" s="101"/>
      <c r="AV185" s="192"/>
      <c r="AW185" s="192"/>
      <c r="AX185" s="192"/>
      <c r="AY185" s="192"/>
      <c r="AZ185" s="192"/>
      <c r="BA185" s="192"/>
      <c r="BB185" s="192"/>
      <c r="BC185" s="192"/>
      <c r="BD185" s="192"/>
      <c r="BE185" s="193"/>
      <c r="BF185" s="193"/>
      <c r="BG185" s="193"/>
      <c r="BH185" s="193"/>
      <c r="BI185" s="266"/>
      <c r="BJ185" s="266"/>
      <c r="BK185" s="193"/>
    </row>
    <row r="186" spans="1:63" ht="14.25" thickTop="1" x14ac:dyDescent="0.15">
      <c r="A186" s="147"/>
      <c r="B186" s="307"/>
      <c r="C186" s="308"/>
      <c r="D186" s="308"/>
      <c r="E186" s="308"/>
      <c r="F186" s="308"/>
      <c r="G186" s="308"/>
      <c r="H186" s="308"/>
      <c r="I186" s="308"/>
      <c r="J186" s="308"/>
      <c r="K186" s="308"/>
      <c r="L186" s="308"/>
      <c r="M186" s="308"/>
      <c r="N186" s="308"/>
      <c r="O186" s="308"/>
      <c r="P186" s="308"/>
      <c r="Q186" s="308"/>
      <c r="R186" s="71"/>
      <c r="S186" s="72">
        <f t="shared" si="21"/>
        <v>5500</v>
      </c>
      <c r="T186" s="73" t="str">
        <f t="shared" si="22"/>
        <v>瀬戸田中</v>
      </c>
      <c r="U186" s="54"/>
      <c r="Z186" s="74">
        <v>5500</v>
      </c>
      <c r="AA186" s="74" t="s">
        <v>1452</v>
      </c>
      <c r="AB186" s="74" t="s">
        <v>1453</v>
      </c>
      <c r="AC186" s="74" t="s">
        <v>1348</v>
      </c>
      <c r="AD186" s="74" t="s">
        <v>1348</v>
      </c>
      <c r="AE186" s="75" t="s">
        <v>1454</v>
      </c>
      <c r="AF186" s="75" t="s">
        <v>1455</v>
      </c>
      <c r="AG186" s="75" t="s">
        <v>1456</v>
      </c>
      <c r="AH186" s="75" t="s">
        <v>1457</v>
      </c>
      <c r="AJ186" s="298"/>
      <c r="AK186" s="74" t="s">
        <v>1458</v>
      </c>
      <c r="AM186" s="258"/>
      <c r="AN186" s="101"/>
      <c r="AO186" s="101"/>
      <c r="AV186" s="192"/>
      <c r="AW186" s="192"/>
      <c r="AX186" s="192"/>
      <c r="AY186" s="192"/>
      <c r="AZ186" s="192"/>
      <c r="BA186" s="192"/>
      <c r="BB186" s="192"/>
      <c r="BC186" s="192"/>
      <c r="BD186" s="192"/>
      <c r="BE186" s="193"/>
      <c r="BF186" s="193"/>
      <c r="BG186" s="193"/>
      <c r="BH186" s="193"/>
      <c r="BI186" s="266"/>
      <c r="BJ186" s="266"/>
      <c r="BK186" s="193"/>
    </row>
    <row r="187" spans="1:63" x14ac:dyDescent="0.15">
      <c r="A187" s="147"/>
      <c r="B187" s="307"/>
      <c r="R187" s="71"/>
      <c r="S187" s="72">
        <f t="shared" si="21"/>
        <v>5530</v>
      </c>
      <c r="T187" s="73" t="str">
        <f t="shared" si="22"/>
        <v/>
      </c>
      <c r="U187" s="54"/>
      <c r="Z187" s="74">
        <v>5530</v>
      </c>
      <c r="AA187" s="74"/>
      <c r="AB187" s="74"/>
      <c r="AC187" s="74"/>
      <c r="AD187" s="74"/>
      <c r="AE187" s="75"/>
      <c r="AF187" s="75"/>
      <c r="AG187" s="75"/>
      <c r="AH187" s="75"/>
      <c r="AJ187" s="298"/>
      <c r="AK187" s="74"/>
      <c r="AM187" s="258"/>
      <c r="AN187" s="101"/>
      <c r="AO187" s="101"/>
      <c r="AV187" s="192"/>
      <c r="AW187" s="192"/>
      <c r="AX187" s="192"/>
      <c r="AY187" s="192"/>
      <c r="AZ187" s="192"/>
      <c r="BA187" s="192"/>
      <c r="BB187" s="192"/>
      <c r="BC187" s="192"/>
      <c r="BD187" s="192"/>
      <c r="BE187" s="193"/>
      <c r="BF187" s="193"/>
      <c r="BG187" s="193"/>
      <c r="BH187" s="193"/>
      <c r="BI187" s="266"/>
      <c r="BJ187" s="266"/>
      <c r="BK187" s="193"/>
    </row>
    <row r="188" spans="1:63" x14ac:dyDescent="0.15">
      <c r="A188" s="147"/>
      <c r="B188" s="307"/>
      <c r="R188" s="71"/>
      <c r="S188" s="72">
        <f t="shared" si="21"/>
        <v>5560</v>
      </c>
      <c r="T188" s="73" t="str">
        <f t="shared" si="22"/>
        <v>尾道中</v>
      </c>
      <c r="U188" s="54"/>
      <c r="Z188" s="74">
        <v>5560</v>
      </c>
      <c r="AA188" s="74" t="s">
        <v>1459</v>
      </c>
      <c r="AB188" s="74" t="s">
        <v>1460</v>
      </c>
      <c r="AC188" s="74" t="s">
        <v>1348</v>
      </c>
      <c r="AD188" s="74" t="s">
        <v>1348</v>
      </c>
      <c r="AE188" s="75" t="s">
        <v>1461</v>
      </c>
      <c r="AF188" s="75" t="s">
        <v>1462</v>
      </c>
      <c r="AG188" s="75" t="s">
        <v>1463</v>
      </c>
      <c r="AH188" s="75" t="s">
        <v>1464</v>
      </c>
      <c r="AJ188" s="298"/>
      <c r="AK188" s="74" t="s">
        <v>1465</v>
      </c>
      <c r="AM188" s="309"/>
      <c r="AN188" s="101"/>
      <c r="AO188" s="101"/>
      <c r="AV188" s="192"/>
      <c r="AW188" s="192"/>
      <c r="AX188" s="192"/>
      <c r="AY188" s="192"/>
      <c r="AZ188" s="192"/>
      <c r="BA188" s="192"/>
      <c r="BB188" s="192"/>
      <c r="BC188" s="192"/>
      <c r="BD188" s="192"/>
      <c r="BE188" s="193"/>
      <c r="BF188" s="193"/>
      <c r="BG188" s="193"/>
      <c r="BH188" s="193"/>
      <c r="BI188" s="266"/>
      <c r="BJ188" s="266"/>
      <c r="BK188" s="193"/>
    </row>
    <row r="189" spans="1:63" x14ac:dyDescent="0.15">
      <c r="A189" s="147"/>
      <c r="B189" s="307"/>
      <c r="R189" s="71"/>
      <c r="S189" s="72">
        <f t="shared" si="21"/>
        <v>5590</v>
      </c>
      <c r="T189" s="73" t="str">
        <f t="shared" si="22"/>
        <v>尾道特支</v>
      </c>
      <c r="U189" s="54"/>
      <c r="Z189" s="74">
        <v>5590</v>
      </c>
      <c r="AA189" s="74" t="s">
        <v>1466</v>
      </c>
      <c r="AB189" s="74" t="s">
        <v>1467</v>
      </c>
      <c r="AC189" s="74" t="s">
        <v>1348</v>
      </c>
      <c r="AD189" s="74" t="s">
        <v>1348</v>
      </c>
      <c r="AE189" s="75" t="s">
        <v>1468</v>
      </c>
      <c r="AF189" s="75" t="s">
        <v>1469</v>
      </c>
      <c r="AG189" s="75" t="s">
        <v>1470</v>
      </c>
      <c r="AH189" s="75" t="s">
        <v>1471</v>
      </c>
      <c r="AJ189" s="298"/>
      <c r="AK189" s="74" t="s">
        <v>1472</v>
      </c>
      <c r="AM189" s="309"/>
      <c r="AN189" s="101"/>
      <c r="AO189" s="101"/>
      <c r="AV189" s="192"/>
      <c r="AW189" s="192"/>
      <c r="AX189" s="192"/>
      <c r="AY189" s="192"/>
      <c r="AZ189" s="192"/>
      <c r="BA189" s="192"/>
      <c r="BB189" s="192"/>
      <c r="BC189" s="192"/>
      <c r="BD189" s="192"/>
      <c r="BE189" s="193"/>
      <c r="BF189" s="193"/>
      <c r="BG189" s="193"/>
      <c r="BH189" s="193"/>
      <c r="BI189" s="266"/>
      <c r="BJ189" s="266"/>
      <c r="BK189" s="193"/>
    </row>
    <row r="190" spans="1:63" x14ac:dyDescent="0.15">
      <c r="A190" s="308"/>
      <c r="B190" s="310"/>
      <c r="R190" s="71"/>
      <c r="S190" s="72">
        <f t="shared" si="21"/>
        <v>5620</v>
      </c>
      <c r="T190" s="73" t="str">
        <f t="shared" si="22"/>
        <v>三原第一中</v>
      </c>
      <c r="U190" s="54"/>
      <c r="Z190" s="74">
        <v>5620</v>
      </c>
      <c r="AA190" s="74" t="s">
        <v>1473</v>
      </c>
      <c r="AB190" s="74" t="s">
        <v>1474</v>
      </c>
      <c r="AC190" s="74" t="s">
        <v>1475</v>
      </c>
      <c r="AD190" s="74" t="s">
        <v>1475</v>
      </c>
      <c r="AE190" s="75" t="s">
        <v>1476</v>
      </c>
      <c r="AF190" s="75" t="s">
        <v>1477</v>
      </c>
      <c r="AG190" s="75" t="s">
        <v>1478</v>
      </c>
      <c r="AH190" s="75" t="s">
        <v>1479</v>
      </c>
      <c r="AJ190" s="298"/>
      <c r="AK190" s="74" t="s">
        <v>1480</v>
      </c>
      <c r="AM190" s="258"/>
      <c r="AN190" s="101"/>
      <c r="AO190" s="101"/>
      <c r="AV190" s="192"/>
      <c r="AW190" s="192"/>
      <c r="AX190" s="192"/>
      <c r="AY190" s="192"/>
      <c r="AZ190" s="192"/>
      <c r="BA190" s="192"/>
      <c r="BB190" s="192"/>
      <c r="BC190" s="192"/>
      <c r="BD190" s="192"/>
      <c r="BE190" s="193"/>
      <c r="BF190" s="193"/>
      <c r="BG190" s="193"/>
      <c r="BH190" s="193"/>
      <c r="BI190" s="266"/>
      <c r="BJ190" s="266"/>
      <c r="BK190" s="193"/>
    </row>
    <row r="191" spans="1:63" x14ac:dyDescent="0.15">
      <c r="A191" s="308"/>
      <c r="B191" s="310"/>
      <c r="R191" s="71"/>
      <c r="S191" s="72">
        <f t="shared" si="21"/>
        <v>5650</v>
      </c>
      <c r="T191" s="73" t="str">
        <f t="shared" si="22"/>
        <v>三原第二中</v>
      </c>
      <c r="U191" s="54"/>
      <c r="Z191" s="74">
        <v>5650</v>
      </c>
      <c r="AA191" s="74" t="s">
        <v>1481</v>
      </c>
      <c r="AB191" s="74" t="s">
        <v>1482</v>
      </c>
      <c r="AC191" s="74" t="s">
        <v>1475</v>
      </c>
      <c r="AD191" s="74" t="s">
        <v>1475</v>
      </c>
      <c r="AE191" s="75" t="s">
        <v>1483</v>
      </c>
      <c r="AF191" s="75" t="s">
        <v>1484</v>
      </c>
      <c r="AG191" s="75" t="s">
        <v>1485</v>
      </c>
      <c r="AH191" s="75" t="s">
        <v>1486</v>
      </c>
      <c r="AJ191" s="298"/>
      <c r="AK191" s="74" t="s">
        <v>1487</v>
      </c>
      <c r="AM191" s="258"/>
      <c r="AN191" s="101"/>
      <c r="AO191" s="101"/>
      <c r="AV191" s="192"/>
      <c r="AW191" s="192"/>
      <c r="AX191" s="192"/>
      <c r="AY191" s="192"/>
      <c r="AZ191" s="192"/>
      <c r="BA191" s="192"/>
      <c r="BB191" s="192"/>
      <c r="BC191" s="192"/>
      <c r="BD191" s="192"/>
      <c r="BE191" s="193"/>
      <c r="BF191" s="193"/>
      <c r="BG191" s="193"/>
      <c r="BH191" s="193"/>
      <c r="BI191" s="266"/>
      <c r="BJ191" s="266"/>
      <c r="BK191" s="193"/>
    </row>
    <row r="192" spans="1:63" x14ac:dyDescent="0.15">
      <c r="A192" s="308"/>
      <c r="B192" s="310"/>
      <c r="S192" s="72">
        <f t="shared" si="21"/>
        <v>5680</v>
      </c>
      <c r="T192" s="73" t="str">
        <f t="shared" si="22"/>
        <v>三原第三中</v>
      </c>
      <c r="U192" s="54"/>
      <c r="Z192" s="74">
        <v>5680</v>
      </c>
      <c r="AA192" s="74" t="s">
        <v>1488</v>
      </c>
      <c r="AB192" s="74" t="s">
        <v>1489</v>
      </c>
      <c r="AC192" s="74" t="s">
        <v>1475</v>
      </c>
      <c r="AD192" s="74" t="s">
        <v>1475</v>
      </c>
      <c r="AE192" s="75" t="s">
        <v>1490</v>
      </c>
      <c r="AF192" s="75" t="s">
        <v>1491</v>
      </c>
      <c r="AG192" s="75" t="s">
        <v>1492</v>
      </c>
      <c r="AH192" s="75" t="s">
        <v>1493</v>
      </c>
      <c r="AJ192" s="298"/>
      <c r="AK192" s="74" t="s">
        <v>1494</v>
      </c>
      <c r="AM192" s="258"/>
      <c r="AN192" s="101"/>
      <c r="AO192" s="101"/>
      <c r="AV192" s="192"/>
      <c r="AW192" s="192"/>
      <c r="AX192" s="192"/>
      <c r="AY192" s="192"/>
      <c r="AZ192" s="192"/>
      <c r="BA192" s="192"/>
      <c r="BB192" s="192"/>
      <c r="BC192" s="192"/>
      <c r="BD192" s="192"/>
      <c r="BE192" s="193"/>
      <c r="BF192" s="193"/>
      <c r="BG192" s="193"/>
      <c r="BH192" s="193"/>
      <c r="BI192" s="266"/>
      <c r="BJ192" s="266"/>
      <c r="BK192" s="193"/>
    </row>
    <row r="193" spans="1:63" x14ac:dyDescent="0.15">
      <c r="A193" s="308"/>
      <c r="B193" s="310"/>
      <c r="S193" s="72">
        <f t="shared" si="21"/>
        <v>5710</v>
      </c>
      <c r="T193" s="73" t="str">
        <f t="shared" si="22"/>
        <v>三原第四中</v>
      </c>
      <c r="U193" s="54"/>
      <c r="Z193" s="74">
        <v>5710</v>
      </c>
      <c r="AA193" s="74" t="s">
        <v>1495</v>
      </c>
      <c r="AB193" s="74" t="s">
        <v>1496</v>
      </c>
      <c r="AC193" s="74" t="s">
        <v>1475</v>
      </c>
      <c r="AD193" s="74" t="s">
        <v>1475</v>
      </c>
      <c r="AE193" s="75" t="s">
        <v>1497</v>
      </c>
      <c r="AF193" s="75" t="s">
        <v>1498</v>
      </c>
      <c r="AG193" s="75" t="s">
        <v>1499</v>
      </c>
      <c r="AH193" s="75" t="s">
        <v>1500</v>
      </c>
      <c r="AJ193" s="298"/>
      <c r="AK193" s="74" t="s">
        <v>1501</v>
      </c>
      <c r="AM193" s="258"/>
      <c r="AN193" s="101"/>
      <c r="AO193" s="101"/>
      <c r="AV193" s="192"/>
      <c r="AW193" s="192"/>
      <c r="AX193" s="192"/>
      <c r="AY193" s="192"/>
      <c r="AZ193" s="192"/>
      <c r="BA193" s="192"/>
      <c r="BB193" s="192"/>
      <c r="BC193" s="192"/>
      <c r="BD193" s="192"/>
      <c r="BE193" s="193"/>
      <c r="BF193" s="193"/>
      <c r="BG193" s="193"/>
      <c r="BH193" s="193"/>
      <c r="BI193" s="266"/>
      <c r="BJ193" s="266"/>
      <c r="BK193" s="193"/>
    </row>
    <row r="194" spans="1:63" x14ac:dyDescent="0.15">
      <c r="A194" s="308"/>
      <c r="B194" s="310"/>
      <c r="S194" s="72">
        <f t="shared" si="21"/>
        <v>5740</v>
      </c>
      <c r="T194" s="73" t="str">
        <f t="shared" si="22"/>
        <v>三原第五中</v>
      </c>
      <c r="U194" s="54"/>
      <c r="Z194" s="74">
        <v>5740</v>
      </c>
      <c r="AA194" s="74" t="s">
        <v>1502</v>
      </c>
      <c r="AB194" s="74" t="s">
        <v>1503</v>
      </c>
      <c r="AC194" s="74" t="s">
        <v>1475</v>
      </c>
      <c r="AD194" s="74" t="s">
        <v>1475</v>
      </c>
      <c r="AE194" s="75" t="s">
        <v>1504</v>
      </c>
      <c r="AF194" s="75" t="s">
        <v>1505</v>
      </c>
      <c r="AG194" s="75" t="s">
        <v>1506</v>
      </c>
      <c r="AH194" s="75" t="s">
        <v>1507</v>
      </c>
      <c r="AJ194" s="298"/>
      <c r="AK194" s="74" t="s">
        <v>1508</v>
      </c>
      <c r="AM194" s="258"/>
      <c r="AN194" s="101"/>
      <c r="AO194" s="101"/>
      <c r="AV194" s="192"/>
      <c r="AW194" s="192"/>
      <c r="AX194" s="192"/>
      <c r="AY194" s="192"/>
      <c r="AZ194" s="192"/>
      <c r="BA194" s="192"/>
      <c r="BB194" s="192"/>
      <c r="BC194" s="192"/>
      <c r="BD194" s="192"/>
      <c r="BE194" s="193"/>
      <c r="BF194" s="193"/>
      <c r="BG194" s="193"/>
      <c r="BH194" s="193"/>
      <c r="BI194" s="266"/>
      <c r="BJ194" s="266"/>
      <c r="BK194" s="193"/>
    </row>
    <row r="195" spans="1:63" x14ac:dyDescent="0.15">
      <c r="A195" s="308"/>
      <c r="B195" s="310"/>
      <c r="S195" s="72">
        <f t="shared" si="21"/>
        <v>5770</v>
      </c>
      <c r="T195" s="73" t="str">
        <f t="shared" si="22"/>
        <v>幸崎中</v>
      </c>
      <c r="U195" s="54"/>
      <c r="Z195" s="74">
        <v>5770</v>
      </c>
      <c r="AA195" s="74" t="s">
        <v>1509</v>
      </c>
      <c r="AB195" s="74" t="s">
        <v>1510</v>
      </c>
      <c r="AC195" s="74" t="s">
        <v>1475</v>
      </c>
      <c r="AD195" s="74" t="s">
        <v>1475</v>
      </c>
      <c r="AE195" s="75" t="s">
        <v>1511</v>
      </c>
      <c r="AF195" s="75" t="s">
        <v>1512</v>
      </c>
      <c r="AG195" s="75" t="s">
        <v>1513</v>
      </c>
      <c r="AH195" s="75" t="s">
        <v>1514</v>
      </c>
      <c r="AJ195" s="298"/>
      <c r="AK195" s="74" t="s">
        <v>1515</v>
      </c>
      <c r="AM195" s="258"/>
      <c r="AN195" s="101"/>
      <c r="AO195" s="101"/>
      <c r="AV195" s="192"/>
      <c r="AW195" s="192"/>
      <c r="AX195" s="192"/>
      <c r="AY195" s="192"/>
      <c r="AZ195" s="192"/>
      <c r="BA195" s="192"/>
      <c r="BB195" s="192"/>
      <c r="BC195" s="192"/>
      <c r="BD195" s="192"/>
      <c r="BE195" s="193"/>
      <c r="BF195" s="193"/>
      <c r="BG195" s="193"/>
      <c r="BH195" s="193"/>
      <c r="BI195" s="266"/>
      <c r="BJ195" s="266"/>
      <c r="BK195" s="193"/>
    </row>
    <row r="196" spans="1:63" x14ac:dyDescent="0.15">
      <c r="A196" s="308"/>
      <c r="B196" s="310"/>
      <c r="S196" s="72">
        <f t="shared" ref="S196:S259" si="29">Z196</f>
        <v>5800</v>
      </c>
      <c r="T196" s="73" t="str">
        <f t="shared" si="22"/>
        <v>宮浦中</v>
      </c>
      <c r="U196" s="54"/>
      <c r="Z196" s="74">
        <v>5800</v>
      </c>
      <c r="AA196" s="74" t="s">
        <v>1516</v>
      </c>
      <c r="AB196" s="74" t="s">
        <v>1517</v>
      </c>
      <c r="AC196" s="74" t="s">
        <v>1475</v>
      </c>
      <c r="AD196" s="74" t="s">
        <v>1475</v>
      </c>
      <c r="AE196" s="75" t="s">
        <v>1518</v>
      </c>
      <c r="AF196" s="75" t="s">
        <v>1519</v>
      </c>
      <c r="AG196" s="75" t="s">
        <v>1520</v>
      </c>
      <c r="AH196" s="75" t="s">
        <v>1521</v>
      </c>
      <c r="AJ196" s="298"/>
      <c r="AK196" s="74" t="s">
        <v>1522</v>
      </c>
      <c r="AM196" s="258"/>
      <c r="AN196" s="101"/>
      <c r="AO196" s="101"/>
      <c r="AV196" s="192"/>
      <c r="AW196" s="192"/>
      <c r="AX196" s="192"/>
      <c r="AY196" s="192"/>
      <c r="AZ196" s="192"/>
      <c r="BA196" s="192"/>
      <c r="BB196" s="192"/>
      <c r="BC196" s="192"/>
      <c r="BD196" s="192"/>
      <c r="BE196" s="193"/>
      <c r="BF196" s="193"/>
      <c r="BG196" s="193"/>
      <c r="BH196" s="193"/>
      <c r="BI196" s="266"/>
      <c r="BJ196" s="266"/>
      <c r="BK196" s="193"/>
    </row>
    <row r="197" spans="1:63" x14ac:dyDescent="0.15">
      <c r="A197" s="308"/>
      <c r="B197" s="310"/>
      <c r="S197" s="72">
        <f t="shared" si="29"/>
        <v>5830</v>
      </c>
      <c r="T197" s="73" t="str">
        <f t="shared" ref="T197:T260" si="30">IF(ISBLANK(AA197),"",AA197)</f>
        <v>本郷中</v>
      </c>
      <c r="U197" s="54"/>
      <c r="Z197" s="74">
        <v>5830</v>
      </c>
      <c r="AA197" s="74" t="s">
        <v>1523</v>
      </c>
      <c r="AB197" s="74" t="s">
        <v>1524</v>
      </c>
      <c r="AC197" s="74" t="s">
        <v>1475</v>
      </c>
      <c r="AD197" s="74" t="s">
        <v>1475</v>
      </c>
      <c r="AE197" s="75" t="s">
        <v>1525</v>
      </c>
      <c r="AF197" s="75" t="s">
        <v>1526</v>
      </c>
      <c r="AG197" s="75" t="s">
        <v>1527</v>
      </c>
      <c r="AH197" s="75" t="s">
        <v>1528</v>
      </c>
      <c r="AJ197" s="298"/>
      <c r="AK197" s="74" t="s">
        <v>1529</v>
      </c>
      <c r="AM197" s="258"/>
      <c r="AN197" s="101"/>
      <c r="AO197" s="101"/>
      <c r="AV197" s="192"/>
      <c r="AW197" s="192"/>
      <c r="AX197" s="192"/>
      <c r="AY197" s="192"/>
      <c r="AZ197" s="192"/>
      <c r="BA197" s="192"/>
      <c r="BB197" s="192"/>
      <c r="BC197" s="192"/>
      <c r="BD197" s="192"/>
      <c r="BE197" s="193"/>
      <c r="BF197" s="193"/>
      <c r="BG197" s="193"/>
      <c r="BH197" s="193"/>
      <c r="BI197" s="266"/>
      <c r="BJ197" s="266"/>
      <c r="BK197" s="193"/>
    </row>
    <row r="198" spans="1:63" x14ac:dyDescent="0.15">
      <c r="A198" s="308"/>
      <c r="B198" s="310"/>
      <c r="S198" s="72">
        <f t="shared" si="29"/>
        <v>5860</v>
      </c>
      <c r="T198" s="73" t="str">
        <f t="shared" si="30"/>
        <v>久井中</v>
      </c>
      <c r="U198" s="54"/>
      <c r="Z198" s="74">
        <v>5860</v>
      </c>
      <c r="AA198" s="74" t="s">
        <v>1530</v>
      </c>
      <c r="AB198" s="74" t="s">
        <v>1531</v>
      </c>
      <c r="AC198" s="74" t="s">
        <v>1475</v>
      </c>
      <c r="AD198" s="74" t="s">
        <v>1475</v>
      </c>
      <c r="AE198" s="75" t="s">
        <v>1532</v>
      </c>
      <c r="AF198" s="75" t="s">
        <v>1533</v>
      </c>
      <c r="AG198" s="75" t="s">
        <v>1534</v>
      </c>
      <c r="AH198" s="75" t="s">
        <v>1534</v>
      </c>
      <c r="AJ198" s="298"/>
      <c r="AK198" s="74" t="s">
        <v>1535</v>
      </c>
      <c r="AM198" s="258"/>
      <c r="AN198" s="101"/>
      <c r="AO198" s="101"/>
      <c r="AV198" s="192"/>
      <c r="AW198" s="192"/>
      <c r="AX198" s="192"/>
      <c r="AY198" s="192"/>
      <c r="AZ198" s="192"/>
      <c r="BA198" s="192"/>
      <c r="BB198" s="192"/>
      <c r="BC198" s="192"/>
      <c r="BD198" s="192"/>
      <c r="BE198" s="193"/>
      <c r="BF198" s="193"/>
      <c r="BG198" s="193"/>
      <c r="BH198" s="193"/>
      <c r="BI198" s="266"/>
      <c r="BJ198" s="266"/>
      <c r="BK198" s="193"/>
    </row>
    <row r="199" spans="1:63" x14ac:dyDescent="0.15">
      <c r="A199" s="308"/>
      <c r="B199" s="310"/>
      <c r="S199" s="72">
        <f t="shared" si="29"/>
        <v>5890</v>
      </c>
      <c r="T199" s="73" t="str">
        <f t="shared" si="30"/>
        <v>大和中</v>
      </c>
      <c r="U199" s="54"/>
      <c r="Z199" s="74">
        <v>5890</v>
      </c>
      <c r="AA199" s="74" t="s">
        <v>1536</v>
      </c>
      <c r="AB199" s="74" t="s">
        <v>1537</v>
      </c>
      <c r="AC199" s="74" t="s">
        <v>1475</v>
      </c>
      <c r="AD199" s="74" t="s">
        <v>1475</v>
      </c>
      <c r="AE199" s="75" t="s">
        <v>1538</v>
      </c>
      <c r="AF199" s="75" t="s">
        <v>1539</v>
      </c>
      <c r="AG199" s="75" t="s">
        <v>1540</v>
      </c>
      <c r="AH199" s="75" t="s">
        <v>1541</v>
      </c>
      <c r="AJ199" s="298"/>
      <c r="AK199" s="74" t="s">
        <v>1542</v>
      </c>
      <c r="AM199" s="258"/>
      <c r="AN199" s="101"/>
      <c r="AO199" s="101"/>
      <c r="AV199" s="192"/>
      <c r="AW199" s="192"/>
      <c r="AX199" s="192"/>
      <c r="AY199" s="192"/>
      <c r="AZ199" s="192"/>
      <c r="BA199" s="192"/>
      <c r="BB199" s="192"/>
      <c r="BC199" s="192"/>
      <c r="BD199" s="192"/>
      <c r="BE199" s="193"/>
      <c r="BF199" s="193"/>
      <c r="BG199" s="193"/>
      <c r="BH199" s="193"/>
      <c r="BI199" s="266"/>
      <c r="BJ199" s="266"/>
      <c r="BK199" s="193"/>
    </row>
    <row r="200" spans="1:63" x14ac:dyDescent="0.15">
      <c r="A200" s="308"/>
      <c r="B200" s="310"/>
      <c r="S200" s="72">
        <f t="shared" si="29"/>
        <v>5920</v>
      </c>
      <c r="T200" s="73" t="str">
        <f t="shared" si="30"/>
        <v>広大三原中</v>
      </c>
      <c r="U200" s="54"/>
      <c r="Z200" s="74">
        <v>5920</v>
      </c>
      <c r="AA200" s="74" t="s">
        <v>1543</v>
      </c>
      <c r="AB200" s="74" t="s">
        <v>1544</v>
      </c>
      <c r="AC200" s="74" t="s">
        <v>1475</v>
      </c>
      <c r="AD200" s="74" t="s">
        <v>1475</v>
      </c>
      <c r="AE200" s="75" t="s">
        <v>1545</v>
      </c>
      <c r="AF200" s="75" t="s">
        <v>1546</v>
      </c>
      <c r="AG200" s="75" t="s">
        <v>1547</v>
      </c>
      <c r="AH200" s="75" t="s">
        <v>1548</v>
      </c>
      <c r="AJ200" s="298"/>
      <c r="AK200" s="74" t="s">
        <v>1549</v>
      </c>
      <c r="AM200" s="258"/>
      <c r="AN200" s="101"/>
      <c r="AO200" s="101"/>
      <c r="AV200" s="192"/>
      <c r="AW200" s="192"/>
      <c r="AX200" s="192"/>
      <c r="AY200" s="192"/>
      <c r="AZ200" s="192"/>
      <c r="BA200" s="192"/>
      <c r="BB200" s="192"/>
      <c r="BC200" s="192"/>
      <c r="BD200" s="192"/>
      <c r="BE200" s="193"/>
      <c r="BF200" s="193"/>
      <c r="BG200" s="193"/>
      <c r="BH200" s="193"/>
      <c r="BI200" s="266"/>
      <c r="BJ200" s="266"/>
      <c r="BK200" s="193"/>
    </row>
    <row r="201" spans="1:63" x14ac:dyDescent="0.15">
      <c r="A201" s="308"/>
      <c r="B201" s="310"/>
      <c r="S201" s="72">
        <f t="shared" si="29"/>
        <v>5950</v>
      </c>
      <c r="T201" s="73" t="str">
        <f t="shared" si="30"/>
        <v>如水館中</v>
      </c>
      <c r="U201" s="54"/>
      <c r="Z201" s="74">
        <v>5950</v>
      </c>
      <c r="AA201" s="74" t="s">
        <v>1550</v>
      </c>
      <c r="AB201" s="74" t="s">
        <v>1551</v>
      </c>
      <c r="AC201" s="74" t="s">
        <v>1475</v>
      </c>
      <c r="AD201" s="74" t="s">
        <v>1475</v>
      </c>
      <c r="AE201" s="75" t="s">
        <v>1552</v>
      </c>
      <c r="AF201" s="75" t="s">
        <v>1553</v>
      </c>
      <c r="AG201" s="75" t="s">
        <v>1554</v>
      </c>
      <c r="AH201" s="75" t="s">
        <v>1555</v>
      </c>
      <c r="AJ201" s="298"/>
      <c r="AK201" s="74" t="s">
        <v>1556</v>
      </c>
      <c r="AM201" s="258"/>
      <c r="AN201" s="101"/>
      <c r="AO201" s="101"/>
      <c r="AV201" s="192"/>
      <c r="AW201" s="192"/>
      <c r="AX201" s="192"/>
      <c r="AY201" s="192"/>
      <c r="AZ201" s="192"/>
      <c r="BA201" s="192"/>
      <c r="BB201" s="192"/>
      <c r="BC201" s="192"/>
      <c r="BD201" s="192"/>
      <c r="BE201" s="193"/>
      <c r="BF201" s="193"/>
      <c r="BG201" s="193"/>
      <c r="BH201" s="193"/>
      <c r="BI201" s="266"/>
      <c r="BJ201" s="266"/>
      <c r="BK201" s="193"/>
    </row>
    <row r="202" spans="1:63" x14ac:dyDescent="0.15">
      <c r="A202" s="308"/>
      <c r="B202" s="310"/>
      <c r="S202" s="72">
        <f t="shared" si="29"/>
        <v>5980</v>
      </c>
      <c r="T202" s="73" t="str">
        <f t="shared" si="30"/>
        <v>大崎上島中</v>
      </c>
      <c r="U202" s="54"/>
      <c r="Z202" s="74">
        <v>5980</v>
      </c>
      <c r="AA202" s="74" t="s">
        <v>1557</v>
      </c>
      <c r="AB202" s="74" t="s">
        <v>1558</v>
      </c>
      <c r="AC202" s="74" t="s">
        <v>1559</v>
      </c>
      <c r="AD202" s="74" t="s">
        <v>1559</v>
      </c>
      <c r="AE202" s="75" t="s">
        <v>1560</v>
      </c>
      <c r="AF202" s="75" t="s">
        <v>1561</v>
      </c>
      <c r="AG202" s="75" t="s">
        <v>1562</v>
      </c>
      <c r="AH202" s="75" t="s">
        <v>1563</v>
      </c>
      <c r="AJ202" s="298"/>
      <c r="AK202" s="74" t="s">
        <v>1564</v>
      </c>
      <c r="AM202" s="258"/>
      <c r="AN202" s="101"/>
      <c r="AO202" s="101"/>
      <c r="AV202" s="192"/>
      <c r="AW202" s="192"/>
      <c r="AX202" s="192"/>
      <c r="AY202" s="192"/>
      <c r="AZ202" s="192"/>
      <c r="BA202" s="192"/>
      <c r="BB202" s="192"/>
      <c r="BC202" s="192"/>
      <c r="BD202" s="192"/>
      <c r="BE202" s="193"/>
      <c r="BF202" s="193"/>
      <c r="BG202" s="193"/>
      <c r="BH202" s="193"/>
      <c r="BI202" s="266"/>
      <c r="BJ202" s="266"/>
      <c r="BK202" s="193"/>
    </row>
    <row r="203" spans="1:63" x14ac:dyDescent="0.15">
      <c r="A203" s="308"/>
      <c r="B203" s="310"/>
      <c r="S203" s="72">
        <f t="shared" si="29"/>
        <v>6010</v>
      </c>
      <c r="T203" s="73" t="str">
        <f t="shared" si="30"/>
        <v>忠海中</v>
      </c>
      <c r="U203" s="54"/>
      <c r="Z203" s="74">
        <v>6010</v>
      </c>
      <c r="AA203" s="74" t="s">
        <v>1565</v>
      </c>
      <c r="AB203" s="74" t="s">
        <v>1566</v>
      </c>
      <c r="AC203" s="74" t="s">
        <v>1559</v>
      </c>
      <c r="AD203" s="74" t="s">
        <v>1559</v>
      </c>
      <c r="AE203" s="75" t="s">
        <v>1567</v>
      </c>
      <c r="AF203" s="75" t="s">
        <v>1568</v>
      </c>
      <c r="AG203" s="75" t="s">
        <v>1569</v>
      </c>
      <c r="AH203" s="75" t="s">
        <v>1570</v>
      </c>
      <c r="AJ203" s="298"/>
      <c r="AK203" s="74" t="s">
        <v>1571</v>
      </c>
      <c r="AM203" s="101"/>
      <c r="AN203" s="101"/>
      <c r="AO203" s="101"/>
      <c r="AV203" s="192"/>
      <c r="AW203" s="192"/>
      <c r="AX203" s="192"/>
      <c r="AY203" s="192"/>
      <c r="AZ203" s="192"/>
      <c r="BA203" s="192"/>
      <c r="BB203" s="192"/>
      <c r="BC203" s="192"/>
      <c r="BD203" s="192"/>
      <c r="BE203" s="193"/>
      <c r="BF203" s="193"/>
      <c r="BG203" s="193"/>
      <c r="BH203" s="193"/>
      <c r="BI203" s="266"/>
      <c r="BJ203" s="266"/>
      <c r="BK203" s="193"/>
    </row>
    <row r="204" spans="1:63" x14ac:dyDescent="0.15">
      <c r="A204" s="308"/>
      <c r="B204" s="310"/>
      <c r="S204" s="72">
        <f t="shared" si="29"/>
        <v>6040</v>
      </c>
      <c r="T204" s="73" t="str">
        <f t="shared" si="30"/>
        <v>竹原中</v>
      </c>
      <c r="U204" s="54"/>
      <c r="Z204" s="74">
        <v>6040</v>
      </c>
      <c r="AA204" s="74" t="s">
        <v>1572</v>
      </c>
      <c r="AB204" s="74" t="s">
        <v>1573</v>
      </c>
      <c r="AC204" s="74" t="s">
        <v>1559</v>
      </c>
      <c r="AD204" s="74" t="s">
        <v>1559</v>
      </c>
      <c r="AE204" s="75" t="s">
        <v>1574</v>
      </c>
      <c r="AF204" s="75" t="s">
        <v>1575</v>
      </c>
      <c r="AG204" s="75" t="s">
        <v>1576</v>
      </c>
      <c r="AH204" s="75" t="s">
        <v>1577</v>
      </c>
      <c r="AJ204" s="298"/>
      <c r="AK204" s="74" t="s">
        <v>1578</v>
      </c>
      <c r="AM204" s="258"/>
      <c r="AN204" s="101"/>
      <c r="AO204" s="101"/>
      <c r="AV204" s="192"/>
      <c r="AW204" s="192"/>
      <c r="AX204" s="192"/>
      <c r="AY204" s="192"/>
      <c r="AZ204" s="192"/>
      <c r="BA204" s="192"/>
      <c r="BB204" s="192"/>
      <c r="BC204" s="192"/>
      <c r="BD204" s="192"/>
      <c r="BE204" s="193"/>
      <c r="BF204" s="193"/>
      <c r="BG204" s="193"/>
      <c r="BH204" s="193"/>
      <c r="BI204" s="266"/>
      <c r="BJ204" s="266"/>
      <c r="BK204" s="193"/>
    </row>
    <row r="205" spans="1:63" x14ac:dyDescent="0.15">
      <c r="A205" s="308"/>
      <c r="B205" s="310"/>
      <c r="S205" s="72">
        <f t="shared" si="29"/>
        <v>6070</v>
      </c>
      <c r="T205" s="73" t="str">
        <f t="shared" si="30"/>
        <v>賀茂川中</v>
      </c>
      <c r="U205" s="54"/>
      <c r="Z205" s="74">
        <v>6070</v>
      </c>
      <c r="AA205" s="74" t="s">
        <v>1579</v>
      </c>
      <c r="AB205" s="74" t="s">
        <v>1580</v>
      </c>
      <c r="AC205" s="74" t="s">
        <v>1559</v>
      </c>
      <c r="AD205" s="74" t="s">
        <v>1559</v>
      </c>
      <c r="AE205" s="75" t="s">
        <v>1581</v>
      </c>
      <c r="AF205" s="75" t="s">
        <v>1582</v>
      </c>
      <c r="AG205" s="75" t="s">
        <v>1583</v>
      </c>
      <c r="AH205" s="75" t="s">
        <v>1584</v>
      </c>
      <c r="AJ205" s="298"/>
      <c r="AK205" s="74" t="s">
        <v>1585</v>
      </c>
      <c r="AM205" s="258"/>
      <c r="AN205" s="101"/>
      <c r="AO205" s="101"/>
      <c r="AV205" s="192"/>
      <c r="AW205" s="192"/>
      <c r="AX205" s="192"/>
      <c r="AY205" s="192"/>
      <c r="AZ205" s="192"/>
      <c r="BA205" s="192"/>
      <c r="BB205" s="192"/>
      <c r="BC205" s="192"/>
      <c r="BD205" s="192"/>
      <c r="BE205" s="193"/>
      <c r="BF205" s="193"/>
      <c r="BG205" s="193"/>
      <c r="BH205" s="193"/>
      <c r="BI205" s="266"/>
      <c r="BJ205" s="266"/>
      <c r="BK205" s="193"/>
    </row>
    <row r="206" spans="1:63" x14ac:dyDescent="0.15">
      <c r="A206" s="308"/>
      <c r="B206" s="310"/>
      <c r="S206" s="72">
        <f t="shared" si="29"/>
        <v>6100</v>
      </c>
      <c r="T206" s="73" t="str">
        <f t="shared" si="30"/>
        <v>吉名学園</v>
      </c>
      <c r="U206" s="54"/>
      <c r="Z206" s="74">
        <v>6100</v>
      </c>
      <c r="AA206" s="74" t="s">
        <v>1586</v>
      </c>
      <c r="AB206" s="74" t="s">
        <v>1587</v>
      </c>
      <c r="AC206" s="74" t="s">
        <v>1559</v>
      </c>
      <c r="AD206" s="74" t="s">
        <v>1559</v>
      </c>
      <c r="AE206" s="75" t="s">
        <v>1588</v>
      </c>
      <c r="AF206" s="75" t="s">
        <v>1589</v>
      </c>
      <c r="AG206" s="75" t="s">
        <v>1590</v>
      </c>
      <c r="AH206" s="75" t="s">
        <v>1591</v>
      </c>
      <c r="AJ206" s="298"/>
      <c r="AK206" s="74" t="s">
        <v>1586</v>
      </c>
      <c r="AM206" s="258"/>
      <c r="AN206" s="101"/>
      <c r="AO206" s="101"/>
      <c r="AV206" s="192"/>
      <c r="AW206" s="192"/>
      <c r="AX206" s="192"/>
      <c r="AY206" s="192"/>
      <c r="AZ206" s="192"/>
      <c r="BA206" s="192"/>
      <c r="BB206" s="192"/>
      <c r="BC206" s="192"/>
      <c r="BD206" s="192"/>
      <c r="BE206" s="193"/>
      <c r="BF206" s="193"/>
      <c r="BG206" s="193"/>
      <c r="BH206" s="193"/>
      <c r="BI206" s="266"/>
      <c r="BJ206" s="266"/>
      <c r="BK206" s="193"/>
    </row>
    <row r="207" spans="1:63" x14ac:dyDescent="0.15">
      <c r="A207" s="308"/>
      <c r="B207" s="310"/>
      <c r="S207" s="72">
        <f t="shared" si="29"/>
        <v>6130</v>
      </c>
      <c r="T207" s="73" t="str">
        <f t="shared" si="30"/>
        <v>甲山中</v>
      </c>
      <c r="U207" s="54"/>
      <c r="Z207" s="74">
        <v>6130</v>
      </c>
      <c r="AA207" s="74" t="s">
        <v>1592</v>
      </c>
      <c r="AB207" s="74" t="s">
        <v>1593</v>
      </c>
      <c r="AC207" s="74" t="s">
        <v>1594</v>
      </c>
      <c r="AD207" s="74" t="s">
        <v>1594</v>
      </c>
      <c r="AE207" s="75" t="s">
        <v>1595</v>
      </c>
      <c r="AF207" s="75" t="s">
        <v>1596</v>
      </c>
      <c r="AG207" s="75" t="s">
        <v>1597</v>
      </c>
      <c r="AH207" s="75" t="s">
        <v>1598</v>
      </c>
      <c r="AJ207" s="298"/>
      <c r="AK207" s="74" t="s">
        <v>1599</v>
      </c>
      <c r="AM207" s="258"/>
      <c r="AN207" s="101"/>
      <c r="AO207" s="101"/>
      <c r="AV207" s="192"/>
      <c r="AW207" s="192"/>
      <c r="AX207" s="192"/>
      <c r="AY207" s="192"/>
      <c r="AZ207" s="192"/>
      <c r="BA207" s="192"/>
      <c r="BB207" s="192"/>
      <c r="BC207" s="192"/>
      <c r="BD207" s="192"/>
      <c r="BE207" s="193"/>
      <c r="BF207" s="193"/>
      <c r="BG207" s="193"/>
      <c r="BH207" s="193"/>
      <c r="BI207" s="266"/>
      <c r="BJ207" s="266"/>
      <c r="BK207" s="193"/>
    </row>
    <row r="208" spans="1:63" x14ac:dyDescent="0.15">
      <c r="A208" s="308"/>
      <c r="B208" s="310"/>
      <c r="S208" s="72">
        <f t="shared" si="29"/>
        <v>6160</v>
      </c>
      <c r="T208" s="73" t="str">
        <f t="shared" si="30"/>
        <v>世羅中</v>
      </c>
      <c r="U208" s="54"/>
      <c r="Z208" s="74">
        <v>6160</v>
      </c>
      <c r="AA208" s="74" t="s">
        <v>1600</v>
      </c>
      <c r="AB208" s="74" t="s">
        <v>1601</v>
      </c>
      <c r="AC208" s="74" t="s">
        <v>1594</v>
      </c>
      <c r="AD208" s="74" t="s">
        <v>1594</v>
      </c>
      <c r="AE208" s="75" t="s">
        <v>1602</v>
      </c>
      <c r="AF208" s="75" t="s">
        <v>1603</v>
      </c>
      <c r="AG208" s="75" t="s">
        <v>1604</v>
      </c>
      <c r="AH208" s="75" t="s">
        <v>1605</v>
      </c>
      <c r="AJ208" s="298"/>
      <c r="AK208" s="74" t="s">
        <v>1606</v>
      </c>
      <c r="AM208" s="258"/>
      <c r="AN208" s="101"/>
      <c r="AO208" s="101"/>
      <c r="AV208" s="192"/>
      <c r="AW208" s="192"/>
      <c r="AX208" s="192"/>
      <c r="AY208" s="192"/>
      <c r="AZ208" s="192"/>
      <c r="BA208" s="192"/>
      <c r="BB208" s="192"/>
      <c r="BC208" s="192"/>
      <c r="BD208" s="192"/>
      <c r="BE208" s="193"/>
      <c r="BF208" s="193"/>
      <c r="BG208" s="193"/>
      <c r="BH208" s="193"/>
      <c r="BI208" s="266"/>
      <c r="BJ208" s="266"/>
      <c r="BK208" s="193"/>
    </row>
    <row r="209" spans="1:63" x14ac:dyDescent="0.15">
      <c r="A209" s="308"/>
      <c r="B209" s="310"/>
      <c r="S209" s="72">
        <f t="shared" si="29"/>
        <v>6190</v>
      </c>
      <c r="T209" s="73" t="str">
        <f t="shared" si="30"/>
        <v>世羅西中</v>
      </c>
      <c r="U209" s="54"/>
      <c r="Z209" s="74">
        <v>6190</v>
      </c>
      <c r="AA209" s="74" t="s">
        <v>1607</v>
      </c>
      <c r="AB209" s="74" t="s">
        <v>1608</v>
      </c>
      <c r="AC209" s="74" t="s">
        <v>1594</v>
      </c>
      <c r="AD209" s="74" t="s">
        <v>1594</v>
      </c>
      <c r="AE209" s="75" t="s">
        <v>1609</v>
      </c>
      <c r="AF209" s="75" t="s">
        <v>1610</v>
      </c>
      <c r="AG209" s="75" t="s">
        <v>1611</v>
      </c>
      <c r="AH209" s="75" t="s">
        <v>1612</v>
      </c>
      <c r="AJ209" s="298"/>
      <c r="AK209" s="74" t="s">
        <v>1613</v>
      </c>
      <c r="AM209" s="258"/>
      <c r="AN209" s="101"/>
      <c r="AO209" s="101"/>
      <c r="AV209" s="192"/>
      <c r="AW209" s="192"/>
      <c r="AX209" s="192"/>
      <c r="AY209" s="192"/>
      <c r="AZ209" s="192"/>
      <c r="BA209" s="192"/>
      <c r="BB209" s="192"/>
      <c r="BC209" s="192"/>
      <c r="BD209" s="192"/>
      <c r="BE209" s="193"/>
      <c r="BF209" s="193"/>
      <c r="BG209" s="193"/>
      <c r="BH209" s="193"/>
      <c r="BI209" s="266"/>
      <c r="BJ209" s="266"/>
      <c r="BK209" s="193"/>
    </row>
    <row r="210" spans="1:63" x14ac:dyDescent="0.15">
      <c r="A210" s="308"/>
      <c r="B210" s="310"/>
      <c r="S210" s="72">
        <f t="shared" si="29"/>
        <v>6220</v>
      </c>
      <c r="T210" s="73" t="str">
        <f t="shared" si="30"/>
        <v>福山東中</v>
      </c>
      <c r="U210" s="54"/>
      <c r="Z210" s="74">
        <v>6220</v>
      </c>
      <c r="AA210" s="74" t="s">
        <v>1614</v>
      </c>
      <c r="AB210" s="74" t="s">
        <v>1615</v>
      </c>
      <c r="AC210" s="74" t="s">
        <v>1616</v>
      </c>
      <c r="AD210" s="74" t="s">
        <v>1617</v>
      </c>
      <c r="AE210" s="75" t="s">
        <v>1618</v>
      </c>
      <c r="AF210" s="75" t="s">
        <v>1619</v>
      </c>
      <c r="AG210" s="75" t="s">
        <v>1620</v>
      </c>
      <c r="AH210" s="75" t="s">
        <v>1621</v>
      </c>
      <c r="AJ210" s="298"/>
      <c r="AK210" s="74" t="s">
        <v>1622</v>
      </c>
      <c r="AM210" s="258"/>
      <c r="AN210" s="101"/>
      <c r="AO210" s="101"/>
      <c r="AV210" s="192"/>
      <c r="AW210" s="192"/>
      <c r="AX210" s="192"/>
      <c r="AY210" s="192"/>
      <c r="AZ210" s="192"/>
      <c r="BA210" s="192"/>
      <c r="BB210" s="192"/>
      <c r="BC210" s="192"/>
      <c r="BD210" s="192"/>
      <c r="BE210" s="193"/>
      <c r="BF210" s="193"/>
      <c r="BG210" s="193"/>
      <c r="BH210" s="193"/>
      <c r="BI210" s="266"/>
      <c r="BJ210" s="266"/>
      <c r="BK210" s="193"/>
    </row>
    <row r="211" spans="1:63" x14ac:dyDescent="0.15">
      <c r="A211" s="308"/>
      <c r="B211" s="310"/>
      <c r="S211" s="72">
        <f t="shared" si="29"/>
        <v>6250</v>
      </c>
      <c r="T211" s="73" t="str">
        <f t="shared" si="30"/>
        <v>福山城北中</v>
      </c>
      <c r="U211" s="54"/>
      <c r="Z211" s="74">
        <v>6250</v>
      </c>
      <c r="AA211" s="74" t="s">
        <v>1623</v>
      </c>
      <c r="AB211" s="74" t="s">
        <v>1624</v>
      </c>
      <c r="AC211" s="74" t="s">
        <v>1625</v>
      </c>
      <c r="AD211" s="74" t="s">
        <v>1617</v>
      </c>
      <c r="AE211" s="75" t="s">
        <v>1626</v>
      </c>
      <c r="AF211" s="75" t="s">
        <v>1627</v>
      </c>
      <c r="AG211" s="75" t="s">
        <v>1628</v>
      </c>
      <c r="AH211" s="75" t="s">
        <v>1629</v>
      </c>
      <c r="AJ211" s="298"/>
      <c r="AK211" s="74" t="s">
        <v>1630</v>
      </c>
      <c r="AM211" s="258"/>
      <c r="AN211" s="101"/>
      <c r="AO211" s="101"/>
      <c r="AV211" s="192"/>
      <c r="AW211" s="192"/>
      <c r="AX211" s="192"/>
      <c r="AY211" s="192"/>
      <c r="AZ211" s="192"/>
      <c r="BA211" s="192"/>
      <c r="BB211" s="192"/>
      <c r="BC211" s="192"/>
      <c r="BD211" s="192"/>
      <c r="BE211" s="193"/>
      <c r="BF211" s="193"/>
      <c r="BG211" s="193"/>
      <c r="BH211" s="193"/>
      <c r="BI211" s="266"/>
      <c r="BJ211" s="266"/>
      <c r="BK211" s="193"/>
    </row>
    <row r="212" spans="1:63" x14ac:dyDescent="0.15">
      <c r="A212" s="308"/>
      <c r="B212" s="310"/>
      <c r="S212" s="72">
        <f t="shared" si="29"/>
        <v>6280</v>
      </c>
      <c r="T212" s="73" t="str">
        <f t="shared" si="30"/>
        <v>福山城南中</v>
      </c>
      <c r="U212" s="54"/>
      <c r="Z212" s="74">
        <v>6280</v>
      </c>
      <c r="AA212" s="74" t="s">
        <v>1631</v>
      </c>
      <c r="AB212" s="74" t="s">
        <v>1632</v>
      </c>
      <c r="AC212" s="74" t="s">
        <v>1616</v>
      </c>
      <c r="AD212" s="74" t="s">
        <v>1617</v>
      </c>
      <c r="AE212" s="75" t="s">
        <v>1633</v>
      </c>
      <c r="AF212" s="75" t="s">
        <v>1634</v>
      </c>
      <c r="AG212" s="75" t="s">
        <v>1635</v>
      </c>
      <c r="AH212" s="75" t="s">
        <v>1636</v>
      </c>
      <c r="AJ212" s="298"/>
      <c r="AK212" s="74" t="s">
        <v>1637</v>
      </c>
      <c r="AM212" s="258"/>
      <c r="AN212" s="101"/>
      <c r="AO212" s="101"/>
      <c r="AV212" s="192"/>
      <c r="AW212" s="192"/>
      <c r="AX212" s="192"/>
      <c r="AY212" s="192"/>
      <c r="AZ212" s="192"/>
      <c r="BA212" s="192"/>
      <c r="BB212" s="192"/>
      <c r="BC212" s="192"/>
      <c r="BD212" s="192"/>
      <c r="BE212" s="193"/>
      <c r="BF212" s="193"/>
      <c r="BG212" s="193"/>
      <c r="BH212" s="193"/>
      <c r="BI212" s="266"/>
      <c r="BJ212" s="266"/>
      <c r="BK212" s="193"/>
    </row>
    <row r="213" spans="1:63" x14ac:dyDescent="0.15">
      <c r="A213" s="308"/>
      <c r="B213" s="310"/>
      <c r="S213" s="72">
        <f t="shared" si="29"/>
        <v>6310</v>
      </c>
      <c r="T213" s="73" t="str">
        <f t="shared" si="30"/>
        <v>鷹取中</v>
      </c>
      <c r="U213" s="54"/>
      <c r="Z213" s="74">
        <v>6310</v>
      </c>
      <c r="AA213" s="74" t="s">
        <v>1638</v>
      </c>
      <c r="AB213" s="74" t="s">
        <v>1639</v>
      </c>
      <c r="AC213" s="74" t="s">
        <v>1625</v>
      </c>
      <c r="AD213" s="74" t="s">
        <v>1617</v>
      </c>
      <c r="AE213" s="75" t="s">
        <v>1640</v>
      </c>
      <c r="AF213" s="75" t="s">
        <v>1641</v>
      </c>
      <c r="AG213" s="75" t="s">
        <v>1642</v>
      </c>
      <c r="AH213" s="75" t="s">
        <v>1643</v>
      </c>
      <c r="AJ213" s="298"/>
      <c r="AK213" s="74" t="s">
        <v>1644</v>
      </c>
      <c r="AM213" s="258"/>
      <c r="AN213" s="101"/>
      <c r="AO213" s="101"/>
      <c r="AV213" s="192"/>
      <c r="AW213" s="192"/>
      <c r="AX213" s="192"/>
      <c r="AY213" s="192"/>
      <c r="AZ213" s="192"/>
      <c r="BA213" s="192"/>
      <c r="BB213" s="192"/>
      <c r="BC213" s="192"/>
      <c r="BD213" s="192"/>
      <c r="BE213" s="193"/>
      <c r="BF213" s="193"/>
      <c r="BG213" s="193"/>
      <c r="BH213" s="193"/>
      <c r="BI213" s="266"/>
      <c r="BJ213" s="266"/>
      <c r="BK213" s="193"/>
    </row>
    <row r="214" spans="1:63" x14ac:dyDescent="0.15">
      <c r="A214" s="308"/>
      <c r="B214" s="310"/>
      <c r="S214" s="72">
        <f t="shared" si="29"/>
        <v>6340</v>
      </c>
      <c r="T214" s="73" t="str">
        <f t="shared" si="30"/>
        <v>福山城東中</v>
      </c>
      <c r="U214" s="54"/>
      <c r="Z214" s="74">
        <v>6340</v>
      </c>
      <c r="AA214" s="74" t="s">
        <v>1645</v>
      </c>
      <c r="AB214" s="74" t="s">
        <v>1646</v>
      </c>
      <c r="AC214" s="74" t="s">
        <v>1616</v>
      </c>
      <c r="AD214" s="74" t="s">
        <v>1617</v>
      </c>
      <c r="AE214" s="75" t="s">
        <v>1647</v>
      </c>
      <c r="AF214" s="75" t="s">
        <v>1648</v>
      </c>
      <c r="AG214" s="75" t="s">
        <v>1649</v>
      </c>
      <c r="AH214" s="75" t="s">
        <v>1650</v>
      </c>
      <c r="AJ214" s="298"/>
      <c r="AK214" s="74" t="s">
        <v>1651</v>
      </c>
      <c r="AM214" s="311"/>
      <c r="AN214" s="101"/>
      <c r="AO214" s="101"/>
      <c r="AV214" s="192"/>
      <c r="AW214" s="192"/>
      <c r="AX214" s="192"/>
      <c r="AY214" s="192"/>
      <c r="AZ214" s="192"/>
      <c r="BA214" s="192"/>
      <c r="BB214" s="192"/>
      <c r="BC214" s="192"/>
      <c r="BD214" s="192"/>
      <c r="BE214" s="193"/>
      <c r="BF214" s="193"/>
      <c r="BG214" s="193"/>
      <c r="BH214" s="193"/>
      <c r="BI214" s="266"/>
      <c r="BJ214" s="266"/>
      <c r="BK214" s="193"/>
    </row>
    <row r="215" spans="1:63" x14ac:dyDescent="0.15">
      <c r="A215" s="308"/>
      <c r="B215" s="310"/>
      <c r="S215" s="72">
        <f t="shared" si="29"/>
        <v>6370</v>
      </c>
      <c r="T215" s="73" t="str">
        <f t="shared" si="30"/>
        <v>幸千中</v>
      </c>
      <c r="U215" s="54"/>
      <c r="Z215" s="74">
        <v>6370</v>
      </c>
      <c r="AA215" s="74" t="s">
        <v>1652</v>
      </c>
      <c r="AB215" s="74" t="s">
        <v>1653</v>
      </c>
      <c r="AC215" s="74" t="s">
        <v>1625</v>
      </c>
      <c r="AD215" s="74" t="s">
        <v>1617</v>
      </c>
      <c r="AE215" s="75" t="s">
        <v>1654</v>
      </c>
      <c r="AF215" s="75" t="s">
        <v>1655</v>
      </c>
      <c r="AG215" s="75" t="s">
        <v>1656</v>
      </c>
      <c r="AH215" s="75" t="s">
        <v>1657</v>
      </c>
      <c r="AJ215" s="298"/>
      <c r="AK215" s="74" t="s">
        <v>1658</v>
      </c>
      <c r="AM215" s="311"/>
      <c r="AN215" s="101"/>
      <c r="AO215" s="101"/>
      <c r="AV215" s="192"/>
      <c r="AW215" s="192"/>
      <c r="AX215" s="192"/>
      <c r="AY215" s="192"/>
      <c r="AZ215" s="192"/>
      <c r="BA215" s="192"/>
      <c r="BB215" s="192"/>
      <c r="BC215" s="192"/>
      <c r="BD215" s="192"/>
      <c r="BE215" s="193"/>
      <c r="BF215" s="193"/>
      <c r="BG215" s="193"/>
      <c r="BH215" s="193"/>
      <c r="BI215" s="266"/>
      <c r="BJ215" s="266"/>
      <c r="BK215" s="193"/>
    </row>
    <row r="216" spans="1:63" x14ac:dyDescent="0.15">
      <c r="A216" s="308"/>
      <c r="B216" s="310"/>
      <c r="S216" s="72">
        <f t="shared" si="29"/>
        <v>6400</v>
      </c>
      <c r="T216" s="73" t="str">
        <f t="shared" si="30"/>
        <v>済美中</v>
      </c>
      <c r="U216" s="54"/>
      <c r="Z216" s="74">
        <v>6400</v>
      </c>
      <c r="AA216" s="74" t="s">
        <v>1659</v>
      </c>
      <c r="AB216" s="74" t="s">
        <v>1660</v>
      </c>
      <c r="AC216" s="74" t="s">
        <v>1625</v>
      </c>
      <c r="AD216" s="74" t="s">
        <v>1617</v>
      </c>
      <c r="AE216" s="75" t="s">
        <v>1661</v>
      </c>
      <c r="AF216" s="75" t="s">
        <v>1662</v>
      </c>
      <c r="AG216" s="75" t="s">
        <v>1663</v>
      </c>
      <c r="AH216" s="75" t="s">
        <v>1664</v>
      </c>
      <c r="AJ216" s="298"/>
      <c r="AK216" s="74" t="s">
        <v>1665</v>
      </c>
      <c r="AM216" s="311"/>
      <c r="AN216" s="101"/>
      <c r="AO216" s="101"/>
      <c r="AV216" s="192"/>
      <c r="AW216" s="192"/>
      <c r="AX216" s="192"/>
      <c r="AY216" s="192"/>
      <c r="AZ216" s="192"/>
      <c r="BA216" s="192"/>
      <c r="BB216" s="192"/>
      <c r="BC216" s="192"/>
      <c r="BD216" s="192"/>
      <c r="BE216" s="193"/>
      <c r="BF216" s="193"/>
      <c r="BG216" s="193"/>
      <c r="BH216" s="193"/>
      <c r="BI216" s="266"/>
      <c r="BJ216" s="266"/>
      <c r="BK216" s="193"/>
    </row>
    <row r="217" spans="1:63" x14ac:dyDescent="0.15">
      <c r="A217" s="308"/>
      <c r="B217" s="310"/>
      <c r="S217" s="72">
        <f t="shared" si="29"/>
        <v>6430</v>
      </c>
      <c r="T217" s="73" t="str">
        <f t="shared" si="30"/>
        <v>向丘中</v>
      </c>
      <c r="U217" s="54"/>
      <c r="Z217" s="74">
        <v>6430</v>
      </c>
      <c r="AA217" s="74" t="s">
        <v>1666</v>
      </c>
      <c r="AB217" s="74" t="s">
        <v>1667</v>
      </c>
      <c r="AC217" s="74" t="s">
        <v>1625</v>
      </c>
      <c r="AD217" s="74" t="s">
        <v>1617</v>
      </c>
      <c r="AE217" s="75" t="s">
        <v>1668</v>
      </c>
      <c r="AF217" s="75" t="s">
        <v>1669</v>
      </c>
      <c r="AG217" s="75" t="s">
        <v>1670</v>
      </c>
      <c r="AH217" s="75" t="s">
        <v>1671</v>
      </c>
      <c r="AJ217" s="298"/>
      <c r="AK217" s="74" t="s">
        <v>1672</v>
      </c>
      <c r="AM217" s="311"/>
      <c r="AN217" s="101"/>
      <c r="AO217" s="101"/>
      <c r="AV217" s="192"/>
      <c r="AW217" s="192"/>
      <c r="AX217" s="192"/>
      <c r="AY217" s="192"/>
      <c r="AZ217" s="192"/>
      <c r="BA217" s="192"/>
      <c r="BB217" s="192"/>
      <c r="BC217" s="192"/>
      <c r="BD217" s="192"/>
      <c r="BE217" s="193"/>
      <c r="BF217" s="193"/>
      <c r="BG217" s="193"/>
      <c r="BH217" s="193"/>
      <c r="BI217" s="266"/>
      <c r="BJ217" s="266"/>
      <c r="BK217" s="193"/>
    </row>
    <row r="218" spans="1:63" x14ac:dyDescent="0.15">
      <c r="A218" s="308"/>
      <c r="B218" s="310"/>
      <c r="S218" s="72">
        <f t="shared" si="29"/>
        <v>6460</v>
      </c>
      <c r="T218" s="73" t="str">
        <f t="shared" si="30"/>
        <v>鞆中</v>
      </c>
      <c r="U218" s="54"/>
      <c r="Z218" s="74">
        <v>6460</v>
      </c>
      <c r="AA218" s="74" t="s">
        <v>1673</v>
      </c>
      <c r="AB218" s="74" t="s">
        <v>528</v>
      </c>
      <c r="AC218" s="74" t="s">
        <v>1625</v>
      </c>
      <c r="AD218" s="74" t="s">
        <v>1617</v>
      </c>
      <c r="AE218" s="75" t="s">
        <v>1674</v>
      </c>
      <c r="AF218" s="75" t="s">
        <v>1675</v>
      </c>
      <c r="AG218" s="75" t="s">
        <v>1676</v>
      </c>
      <c r="AH218" s="75" t="s">
        <v>1677</v>
      </c>
      <c r="AJ218" s="298"/>
      <c r="AK218" s="74" t="s">
        <v>1678</v>
      </c>
      <c r="AM218" s="258"/>
      <c r="AN218" s="101"/>
      <c r="AO218" s="101"/>
      <c r="AV218" s="192"/>
      <c r="AW218" s="192"/>
      <c r="AX218" s="192"/>
      <c r="AY218" s="192"/>
      <c r="AZ218" s="192"/>
      <c r="BA218" s="192"/>
      <c r="BB218" s="192"/>
      <c r="BC218" s="192"/>
      <c r="BD218" s="192"/>
      <c r="BE218" s="193"/>
      <c r="BF218" s="193"/>
      <c r="BG218" s="193"/>
      <c r="BH218" s="193"/>
      <c r="BI218" s="266"/>
      <c r="BJ218" s="266"/>
      <c r="BK218" s="193"/>
    </row>
    <row r="219" spans="1:63" x14ac:dyDescent="0.15">
      <c r="A219" s="308"/>
      <c r="B219" s="310"/>
      <c r="S219" s="72">
        <f t="shared" si="29"/>
        <v>6490</v>
      </c>
      <c r="T219" s="73" t="str">
        <f t="shared" si="30"/>
        <v/>
      </c>
      <c r="U219" s="54"/>
      <c r="Z219" s="74">
        <v>6490</v>
      </c>
      <c r="AA219" s="74"/>
      <c r="AB219" s="74"/>
      <c r="AC219" s="74"/>
      <c r="AD219" s="74"/>
      <c r="AE219" s="75"/>
      <c r="AF219" s="75"/>
      <c r="AG219" s="75"/>
      <c r="AH219" s="75"/>
      <c r="AJ219" s="298"/>
      <c r="AK219" s="74"/>
      <c r="AM219" s="258"/>
      <c r="AN219" s="101"/>
      <c r="AO219" s="101"/>
      <c r="AV219" s="192"/>
      <c r="AW219" s="192"/>
      <c r="AX219" s="192"/>
      <c r="AY219" s="192"/>
      <c r="AZ219" s="192"/>
      <c r="BA219" s="192"/>
      <c r="BB219" s="192"/>
      <c r="BC219" s="192"/>
      <c r="BD219" s="192"/>
      <c r="BE219" s="193"/>
      <c r="BF219" s="193"/>
      <c r="BG219" s="193"/>
      <c r="BH219" s="193"/>
      <c r="BI219" s="266"/>
      <c r="BJ219" s="266"/>
      <c r="BK219" s="193"/>
    </row>
    <row r="220" spans="1:63" x14ac:dyDescent="0.15">
      <c r="A220" s="308"/>
      <c r="B220" s="310"/>
      <c r="S220" s="72">
        <f t="shared" si="29"/>
        <v>6520</v>
      </c>
      <c r="T220" s="73" t="str">
        <f t="shared" si="30"/>
        <v>鳳中</v>
      </c>
      <c r="U220" s="54"/>
      <c r="Z220" s="74">
        <v>6520</v>
      </c>
      <c r="AA220" s="74" t="s">
        <v>1679</v>
      </c>
      <c r="AB220" s="74" t="s">
        <v>1680</v>
      </c>
      <c r="AC220" s="74" t="s">
        <v>1616</v>
      </c>
      <c r="AD220" s="74" t="s">
        <v>1617</v>
      </c>
      <c r="AE220" s="75" t="s">
        <v>1681</v>
      </c>
      <c r="AF220" s="75" t="s">
        <v>1682</v>
      </c>
      <c r="AG220" s="75" t="s">
        <v>1683</v>
      </c>
      <c r="AH220" s="75" t="s">
        <v>1684</v>
      </c>
      <c r="AJ220" s="298"/>
      <c r="AK220" s="74" t="s">
        <v>1685</v>
      </c>
      <c r="AM220" s="258"/>
      <c r="AN220" s="101"/>
      <c r="AO220" s="101"/>
      <c r="AV220" s="192"/>
      <c r="AW220" s="192"/>
      <c r="AX220" s="192"/>
      <c r="AY220" s="192"/>
      <c r="AZ220" s="192"/>
      <c r="BA220" s="192"/>
      <c r="BB220" s="192"/>
      <c r="BC220" s="192"/>
      <c r="BD220" s="192"/>
      <c r="BE220" s="193"/>
      <c r="BF220" s="193"/>
      <c r="BG220" s="193"/>
      <c r="BH220" s="193"/>
      <c r="BI220" s="266"/>
      <c r="BJ220" s="266"/>
      <c r="BK220" s="193"/>
    </row>
    <row r="221" spans="1:63" x14ac:dyDescent="0.15">
      <c r="A221" s="308"/>
      <c r="B221" s="310"/>
      <c r="S221" s="72">
        <f t="shared" si="29"/>
        <v>6550</v>
      </c>
      <c r="T221" s="73" t="str">
        <f t="shared" si="30"/>
        <v>培遠中</v>
      </c>
      <c r="U221" s="54"/>
      <c r="Z221" s="74">
        <v>6550</v>
      </c>
      <c r="AA221" s="74" t="s">
        <v>1686</v>
      </c>
      <c r="AB221" s="74" t="s">
        <v>1687</v>
      </c>
      <c r="AC221" s="74" t="s">
        <v>1616</v>
      </c>
      <c r="AD221" s="74" t="s">
        <v>1617</v>
      </c>
      <c r="AE221" s="75" t="s">
        <v>1688</v>
      </c>
      <c r="AF221" s="75" t="s">
        <v>1689</v>
      </c>
      <c r="AG221" s="75" t="s">
        <v>1690</v>
      </c>
      <c r="AH221" s="75" t="s">
        <v>1691</v>
      </c>
      <c r="AJ221" s="298"/>
      <c r="AK221" s="74" t="s">
        <v>1692</v>
      </c>
      <c r="AM221" s="258"/>
      <c r="AN221" s="101"/>
      <c r="AO221" s="101"/>
      <c r="AV221" s="192"/>
      <c r="AW221" s="192"/>
      <c r="AX221" s="192"/>
      <c r="AY221" s="192"/>
      <c r="AZ221" s="192"/>
      <c r="BA221" s="192"/>
      <c r="BB221" s="192"/>
      <c r="BC221" s="192"/>
      <c r="BD221" s="192"/>
      <c r="BE221" s="193"/>
      <c r="BF221" s="193"/>
      <c r="BG221" s="193"/>
      <c r="BH221" s="193"/>
      <c r="BI221" s="266"/>
      <c r="BJ221" s="266"/>
      <c r="BK221" s="193"/>
    </row>
    <row r="222" spans="1:63" x14ac:dyDescent="0.15">
      <c r="A222" s="308"/>
      <c r="B222" s="310"/>
      <c r="S222" s="72">
        <f t="shared" si="29"/>
        <v>6580</v>
      </c>
      <c r="T222" s="73" t="str">
        <f t="shared" si="30"/>
        <v>大成館中</v>
      </c>
      <c r="U222" s="54"/>
      <c r="Z222" s="74">
        <v>6580</v>
      </c>
      <c r="AA222" s="74" t="s">
        <v>1693</v>
      </c>
      <c r="AB222" s="74" t="s">
        <v>1694</v>
      </c>
      <c r="AC222" s="74" t="s">
        <v>1625</v>
      </c>
      <c r="AD222" s="74" t="s">
        <v>1617</v>
      </c>
      <c r="AE222" s="75" t="s">
        <v>1695</v>
      </c>
      <c r="AF222" s="75" t="s">
        <v>1696</v>
      </c>
      <c r="AG222" s="75" t="s">
        <v>1697</v>
      </c>
      <c r="AH222" s="75" t="s">
        <v>1698</v>
      </c>
      <c r="AJ222" s="298"/>
      <c r="AK222" s="74" t="s">
        <v>1699</v>
      </c>
      <c r="AM222" s="258"/>
      <c r="AN222" s="101"/>
      <c r="AO222" s="101"/>
      <c r="AV222" s="192"/>
      <c r="AW222" s="192"/>
      <c r="AX222" s="192"/>
      <c r="AY222" s="192"/>
      <c r="AZ222" s="192"/>
      <c r="BA222" s="192"/>
      <c r="BB222" s="192"/>
      <c r="BC222" s="192"/>
      <c r="BD222" s="192"/>
      <c r="BE222" s="193"/>
      <c r="BF222" s="193"/>
      <c r="BG222" s="193"/>
      <c r="BH222" s="193"/>
      <c r="BI222" s="266"/>
      <c r="BJ222" s="266"/>
      <c r="BK222" s="193"/>
    </row>
    <row r="223" spans="1:63" x14ac:dyDescent="0.15">
      <c r="A223" s="308"/>
      <c r="B223" s="310"/>
      <c r="S223" s="72">
        <f t="shared" si="29"/>
        <v>6610</v>
      </c>
      <c r="T223" s="73" t="str">
        <f t="shared" si="30"/>
        <v>松永中</v>
      </c>
      <c r="U223" s="54"/>
      <c r="Z223" s="74">
        <v>6610</v>
      </c>
      <c r="AA223" s="74" t="s">
        <v>1700</v>
      </c>
      <c r="AB223" s="74" t="s">
        <v>1701</v>
      </c>
      <c r="AC223" s="74" t="s">
        <v>1625</v>
      </c>
      <c r="AD223" s="74" t="s">
        <v>1617</v>
      </c>
      <c r="AE223" s="75" t="s">
        <v>1702</v>
      </c>
      <c r="AF223" s="75" t="s">
        <v>1703</v>
      </c>
      <c r="AG223" s="75" t="s">
        <v>1704</v>
      </c>
      <c r="AH223" s="75" t="s">
        <v>1705</v>
      </c>
      <c r="AJ223" s="298"/>
      <c r="AK223" s="74" t="s">
        <v>1706</v>
      </c>
      <c r="AM223" s="258"/>
      <c r="AN223" s="101"/>
      <c r="AO223" s="101"/>
      <c r="AV223" s="192"/>
      <c r="AW223" s="192"/>
      <c r="AX223" s="192"/>
      <c r="AY223" s="192"/>
      <c r="AZ223" s="192"/>
      <c r="BA223" s="192"/>
      <c r="BB223" s="192"/>
      <c r="BC223" s="192"/>
      <c r="BD223" s="192"/>
      <c r="BE223" s="193"/>
      <c r="BF223" s="193"/>
      <c r="BG223" s="193"/>
      <c r="BH223" s="193"/>
      <c r="BI223" s="266"/>
      <c r="BJ223" s="266"/>
      <c r="BK223" s="193"/>
    </row>
    <row r="224" spans="1:63" x14ac:dyDescent="0.15">
      <c r="A224" s="308"/>
      <c r="B224" s="310"/>
      <c r="S224" s="72">
        <f t="shared" si="29"/>
        <v>6640</v>
      </c>
      <c r="T224" s="73" t="str">
        <f t="shared" si="30"/>
        <v>精華中</v>
      </c>
      <c r="U224" s="54"/>
      <c r="Z224" s="74">
        <v>6640</v>
      </c>
      <c r="AA224" s="74" t="s">
        <v>1707</v>
      </c>
      <c r="AB224" s="74" t="s">
        <v>1708</v>
      </c>
      <c r="AC224" s="74" t="s">
        <v>1617</v>
      </c>
      <c r="AD224" s="74" t="s">
        <v>1617</v>
      </c>
      <c r="AE224" s="75" t="s">
        <v>1709</v>
      </c>
      <c r="AF224" s="75" t="s">
        <v>1710</v>
      </c>
      <c r="AG224" s="75" t="s">
        <v>1711</v>
      </c>
      <c r="AH224" s="75" t="s">
        <v>1712</v>
      </c>
      <c r="AJ224" s="298"/>
      <c r="AK224" s="74" t="s">
        <v>1713</v>
      </c>
      <c r="AM224" s="258"/>
      <c r="AN224" s="101"/>
      <c r="AO224" s="101"/>
      <c r="AV224" s="192"/>
      <c r="AW224" s="192"/>
      <c r="AX224" s="192"/>
      <c r="AY224" s="192"/>
      <c r="AZ224" s="192"/>
      <c r="BA224" s="192"/>
      <c r="BB224" s="192"/>
      <c r="BC224" s="192"/>
      <c r="BD224" s="192"/>
      <c r="BE224" s="193"/>
      <c r="BF224" s="193"/>
      <c r="BG224" s="193"/>
      <c r="BH224" s="193"/>
      <c r="BI224" s="266"/>
      <c r="BJ224" s="266"/>
      <c r="BK224" s="193"/>
    </row>
    <row r="225" spans="1:63" x14ac:dyDescent="0.15">
      <c r="A225" s="308"/>
      <c r="B225" s="310"/>
      <c r="S225" s="72">
        <f t="shared" si="29"/>
        <v>6670</v>
      </c>
      <c r="T225" s="73" t="str">
        <f t="shared" si="30"/>
        <v>福山中央中</v>
      </c>
      <c r="U225" s="54"/>
      <c r="Z225" s="74">
        <v>6670</v>
      </c>
      <c r="AA225" s="74" t="s">
        <v>1714</v>
      </c>
      <c r="AB225" s="74" t="s">
        <v>1715</v>
      </c>
      <c r="AC225" s="74" t="s">
        <v>1616</v>
      </c>
      <c r="AD225" s="74" t="s">
        <v>1617</v>
      </c>
      <c r="AE225" s="75" t="s">
        <v>1716</v>
      </c>
      <c r="AF225" s="75" t="s">
        <v>1717</v>
      </c>
      <c r="AG225" s="75" t="s">
        <v>1718</v>
      </c>
      <c r="AH225" s="75" t="s">
        <v>1719</v>
      </c>
      <c r="AJ225" s="298"/>
      <c r="AK225" s="74" t="s">
        <v>1720</v>
      </c>
      <c r="AM225" s="258"/>
      <c r="AN225" s="101"/>
      <c r="AO225" s="101"/>
      <c r="AV225" s="192"/>
      <c r="AW225" s="192"/>
      <c r="AX225" s="192"/>
      <c r="AY225" s="192"/>
      <c r="AZ225" s="192"/>
      <c r="BA225" s="192"/>
      <c r="BB225" s="192"/>
      <c r="BC225" s="192"/>
      <c r="BD225" s="192"/>
      <c r="BE225" s="193"/>
      <c r="BF225" s="193"/>
      <c r="BG225" s="193"/>
      <c r="BH225" s="193"/>
      <c r="BI225" s="266"/>
      <c r="BJ225" s="266"/>
      <c r="BK225" s="193"/>
    </row>
    <row r="226" spans="1:63" x14ac:dyDescent="0.15">
      <c r="A226" s="308"/>
      <c r="B226" s="310"/>
      <c r="S226" s="72">
        <f t="shared" si="29"/>
        <v>6700</v>
      </c>
      <c r="T226" s="73" t="str">
        <f t="shared" si="30"/>
        <v>芦田中</v>
      </c>
      <c r="U226" s="54"/>
      <c r="Z226" s="74">
        <v>6700</v>
      </c>
      <c r="AA226" s="74" t="s">
        <v>1721</v>
      </c>
      <c r="AB226" s="74" t="s">
        <v>1722</v>
      </c>
      <c r="AC226" s="74" t="s">
        <v>1625</v>
      </c>
      <c r="AD226" s="74" t="s">
        <v>1617</v>
      </c>
      <c r="AE226" s="75" t="s">
        <v>1723</v>
      </c>
      <c r="AF226" s="75" t="s">
        <v>1724</v>
      </c>
      <c r="AG226" s="75" t="s">
        <v>1725</v>
      </c>
      <c r="AH226" s="75" t="s">
        <v>1726</v>
      </c>
      <c r="AJ226" s="298"/>
      <c r="AK226" s="74" t="s">
        <v>1727</v>
      </c>
      <c r="AM226" s="258"/>
      <c r="AN226" s="101"/>
      <c r="AO226" s="101"/>
      <c r="AV226" s="192"/>
      <c r="AW226" s="192"/>
      <c r="AX226" s="192"/>
      <c r="AY226" s="192"/>
      <c r="AZ226" s="192"/>
      <c r="BA226" s="192"/>
      <c r="BB226" s="192"/>
      <c r="BC226" s="192"/>
      <c r="BD226" s="192"/>
      <c r="BE226" s="193"/>
      <c r="BF226" s="193"/>
      <c r="BG226" s="193"/>
      <c r="BH226" s="193"/>
      <c r="BI226" s="266"/>
      <c r="BJ226" s="266"/>
      <c r="BK226" s="193"/>
    </row>
    <row r="227" spans="1:63" x14ac:dyDescent="0.15">
      <c r="A227" s="308"/>
      <c r="B227" s="310"/>
      <c r="S227" s="72">
        <f t="shared" si="29"/>
        <v>6730</v>
      </c>
      <c r="T227" s="73" t="str">
        <f t="shared" si="30"/>
        <v>山野中</v>
      </c>
      <c r="U227" s="54"/>
      <c r="Z227" s="74">
        <v>6730</v>
      </c>
      <c r="AA227" s="74" t="s">
        <v>1728</v>
      </c>
      <c r="AB227" s="74" t="s">
        <v>1729</v>
      </c>
      <c r="AC227" s="74" t="s">
        <v>1617</v>
      </c>
      <c r="AD227" s="74" t="s">
        <v>1617</v>
      </c>
      <c r="AE227" s="75" t="s">
        <v>1730</v>
      </c>
      <c r="AF227" s="75" t="s">
        <v>1731</v>
      </c>
      <c r="AG227" s="75" t="s">
        <v>1732</v>
      </c>
      <c r="AH227" s="75" t="s">
        <v>1733</v>
      </c>
      <c r="AJ227" s="298"/>
      <c r="AK227" s="74" t="s">
        <v>1734</v>
      </c>
      <c r="AM227" s="258"/>
      <c r="AN227" s="101"/>
      <c r="AO227" s="101"/>
      <c r="AV227" s="192"/>
      <c r="AW227" s="192"/>
      <c r="AX227" s="192"/>
      <c r="AY227" s="192"/>
      <c r="AZ227" s="192"/>
      <c r="BA227" s="192"/>
      <c r="BB227" s="192"/>
      <c r="BC227" s="192"/>
      <c r="BD227" s="192"/>
      <c r="BE227" s="193"/>
      <c r="BF227" s="193"/>
      <c r="BG227" s="193"/>
      <c r="BH227" s="193"/>
      <c r="BI227" s="266"/>
      <c r="BJ227" s="266"/>
      <c r="BK227" s="193"/>
    </row>
    <row r="228" spans="1:63" x14ac:dyDescent="0.15">
      <c r="A228" s="308"/>
      <c r="B228" s="310"/>
      <c r="S228" s="72">
        <f t="shared" si="29"/>
        <v>6760</v>
      </c>
      <c r="T228" s="73" t="str">
        <f t="shared" si="30"/>
        <v>広瀬学園中</v>
      </c>
      <c r="U228" s="54"/>
      <c r="Z228" s="74">
        <v>6760</v>
      </c>
      <c r="AA228" s="74" t="s">
        <v>1735</v>
      </c>
      <c r="AB228" s="74" t="s">
        <v>1736</v>
      </c>
      <c r="AC228" s="74" t="s">
        <v>1617</v>
      </c>
      <c r="AD228" s="74" t="s">
        <v>1617</v>
      </c>
      <c r="AE228" s="75" t="s">
        <v>1737</v>
      </c>
      <c r="AF228" s="75" t="s">
        <v>1738</v>
      </c>
      <c r="AG228" s="75" t="s">
        <v>1739</v>
      </c>
      <c r="AH228" s="75" t="s">
        <v>1740</v>
      </c>
      <c r="AJ228" s="298"/>
      <c r="AK228" s="74" t="s">
        <v>1741</v>
      </c>
      <c r="AM228" s="258"/>
      <c r="AN228" s="101"/>
      <c r="AO228" s="101"/>
      <c r="AV228" s="192"/>
      <c r="AW228" s="192"/>
      <c r="AX228" s="192"/>
      <c r="AY228" s="192"/>
      <c r="AZ228" s="192"/>
      <c r="BA228" s="192"/>
      <c r="BB228" s="192"/>
      <c r="BC228" s="192"/>
      <c r="BD228" s="192"/>
      <c r="BE228" s="193"/>
      <c r="BF228" s="193"/>
      <c r="BG228" s="193"/>
      <c r="BH228" s="193"/>
      <c r="BI228" s="266"/>
      <c r="BJ228" s="266"/>
      <c r="BK228" s="193"/>
    </row>
    <row r="229" spans="1:63" x14ac:dyDescent="0.15">
      <c r="A229" s="308"/>
      <c r="B229" s="310"/>
      <c r="S229" s="72">
        <f t="shared" si="29"/>
        <v>6790</v>
      </c>
      <c r="T229" s="73" t="str">
        <f t="shared" si="30"/>
        <v>加茂中</v>
      </c>
      <c r="U229" s="54"/>
      <c r="Z229" s="74">
        <v>6790</v>
      </c>
      <c r="AA229" s="74" t="s">
        <v>1742</v>
      </c>
      <c r="AB229" s="74" t="s">
        <v>1743</v>
      </c>
      <c r="AC229" s="74" t="s">
        <v>1616</v>
      </c>
      <c r="AD229" s="74" t="s">
        <v>1617</v>
      </c>
      <c r="AE229" s="75" t="s">
        <v>1744</v>
      </c>
      <c r="AF229" s="75" t="s">
        <v>1745</v>
      </c>
      <c r="AG229" s="75" t="s">
        <v>1746</v>
      </c>
      <c r="AH229" s="75" t="s">
        <v>1747</v>
      </c>
      <c r="AJ229" s="298"/>
      <c r="AK229" s="74" t="s">
        <v>1748</v>
      </c>
      <c r="AM229" s="258"/>
      <c r="AN229" s="101"/>
      <c r="AO229" s="101"/>
      <c r="AV229" s="192"/>
      <c r="AW229" s="192"/>
      <c r="AX229" s="192"/>
      <c r="AY229" s="192"/>
      <c r="AZ229" s="192"/>
      <c r="BA229" s="192"/>
      <c r="BB229" s="192"/>
      <c r="BC229" s="192"/>
      <c r="BD229" s="192"/>
      <c r="BE229" s="193"/>
      <c r="BF229" s="193"/>
      <c r="BG229" s="193"/>
      <c r="BH229" s="193"/>
      <c r="BI229" s="266"/>
      <c r="BJ229" s="266"/>
      <c r="BK229" s="193"/>
    </row>
    <row r="230" spans="1:63" x14ac:dyDescent="0.15">
      <c r="A230" s="308"/>
      <c r="B230" s="310"/>
      <c r="S230" s="72">
        <f t="shared" si="29"/>
        <v>6820</v>
      </c>
      <c r="T230" s="73" t="str">
        <f t="shared" si="30"/>
        <v>駅家中</v>
      </c>
      <c r="U230" s="54"/>
      <c r="Z230" s="74">
        <v>6820</v>
      </c>
      <c r="AA230" s="74" t="s">
        <v>1749</v>
      </c>
      <c r="AB230" s="74" t="s">
        <v>1750</v>
      </c>
      <c r="AC230" s="74" t="s">
        <v>1625</v>
      </c>
      <c r="AD230" s="74" t="s">
        <v>1617</v>
      </c>
      <c r="AE230" s="75" t="s">
        <v>1751</v>
      </c>
      <c r="AF230" s="75" t="s">
        <v>1752</v>
      </c>
      <c r="AG230" s="75" t="s">
        <v>1753</v>
      </c>
      <c r="AH230" s="75" t="s">
        <v>1754</v>
      </c>
      <c r="AJ230" s="298"/>
      <c r="AK230" s="74" t="s">
        <v>1755</v>
      </c>
      <c r="AM230" s="258"/>
      <c r="AN230" s="101"/>
      <c r="AO230" s="101"/>
      <c r="AV230" s="192"/>
      <c r="AW230" s="192"/>
      <c r="AX230" s="192"/>
      <c r="AY230" s="192"/>
      <c r="AZ230" s="192"/>
      <c r="BA230" s="192"/>
      <c r="BB230" s="192"/>
      <c r="BC230" s="192"/>
      <c r="BD230" s="192"/>
      <c r="BE230" s="193"/>
      <c r="BF230" s="193"/>
      <c r="BG230" s="193"/>
      <c r="BH230" s="193"/>
      <c r="BI230" s="266"/>
      <c r="BJ230" s="266"/>
      <c r="BK230" s="193"/>
    </row>
    <row r="231" spans="1:63" x14ac:dyDescent="0.15">
      <c r="A231" s="308"/>
      <c r="B231" s="310"/>
      <c r="S231" s="72">
        <f t="shared" si="29"/>
        <v>6850</v>
      </c>
      <c r="T231" s="73" t="str">
        <f t="shared" si="30"/>
        <v>誠之中</v>
      </c>
      <c r="U231" s="54"/>
      <c r="Z231" s="74">
        <v>6850</v>
      </c>
      <c r="AA231" s="74" t="s">
        <v>1756</v>
      </c>
      <c r="AB231" s="74" t="s">
        <v>1757</v>
      </c>
      <c r="AC231" s="74" t="s">
        <v>1616</v>
      </c>
      <c r="AD231" s="74" t="s">
        <v>1617</v>
      </c>
      <c r="AE231" s="75" t="s">
        <v>1758</v>
      </c>
      <c r="AF231" s="75" t="s">
        <v>1759</v>
      </c>
      <c r="AG231" s="75" t="s">
        <v>1760</v>
      </c>
      <c r="AH231" s="75" t="s">
        <v>1761</v>
      </c>
      <c r="AJ231" s="298"/>
      <c r="AK231" s="74" t="s">
        <v>1762</v>
      </c>
      <c r="AM231" s="258"/>
      <c r="AN231" s="101"/>
      <c r="AO231" s="101"/>
      <c r="AV231" s="192"/>
      <c r="AW231" s="192"/>
      <c r="AX231" s="192"/>
      <c r="AY231" s="192"/>
      <c r="AZ231" s="192"/>
      <c r="BA231" s="192"/>
      <c r="BB231" s="192"/>
      <c r="BC231" s="192"/>
      <c r="BD231" s="192"/>
      <c r="BE231" s="193"/>
      <c r="BF231" s="193"/>
      <c r="BG231" s="193"/>
      <c r="BH231" s="193"/>
      <c r="BI231" s="266"/>
      <c r="BJ231" s="266"/>
      <c r="BK231" s="193"/>
    </row>
    <row r="232" spans="1:63" x14ac:dyDescent="0.15">
      <c r="A232" s="308"/>
      <c r="B232" s="310"/>
      <c r="S232" s="72">
        <f t="shared" si="29"/>
        <v>6880</v>
      </c>
      <c r="T232" s="73" t="str">
        <f t="shared" si="30"/>
        <v>福山城西中</v>
      </c>
      <c r="U232" s="54"/>
      <c r="Z232" s="74">
        <v>6880</v>
      </c>
      <c r="AA232" s="74" t="s">
        <v>1763</v>
      </c>
      <c r="AB232" s="74" t="s">
        <v>1764</v>
      </c>
      <c r="AC232" s="74" t="s">
        <v>1625</v>
      </c>
      <c r="AD232" s="74" t="s">
        <v>1617</v>
      </c>
      <c r="AE232" s="75" t="s">
        <v>1765</v>
      </c>
      <c r="AF232" s="75" t="s">
        <v>1766</v>
      </c>
      <c r="AG232" s="75" t="s">
        <v>1767</v>
      </c>
      <c r="AH232" s="75" t="s">
        <v>1768</v>
      </c>
      <c r="AJ232" s="298"/>
      <c r="AK232" s="74" t="s">
        <v>1769</v>
      </c>
      <c r="AM232" s="258"/>
      <c r="AN232" s="101"/>
      <c r="AO232" s="101"/>
      <c r="AV232" s="192"/>
      <c r="AW232" s="192"/>
      <c r="AX232" s="192"/>
      <c r="AY232" s="192"/>
      <c r="AZ232" s="192"/>
      <c r="BA232" s="192"/>
      <c r="BB232" s="192"/>
      <c r="BC232" s="192"/>
      <c r="BD232" s="192"/>
      <c r="BE232" s="193"/>
      <c r="BF232" s="193"/>
      <c r="BG232" s="193"/>
      <c r="BH232" s="193"/>
      <c r="BI232" s="266"/>
      <c r="BJ232" s="266"/>
      <c r="BK232" s="193"/>
    </row>
    <row r="233" spans="1:63" x14ac:dyDescent="0.15">
      <c r="A233" s="308"/>
      <c r="B233" s="310"/>
      <c r="S233" s="72">
        <f t="shared" si="29"/>
        <v>6910</v>
      </c>
      <c r="T233" s="73" t="str">
        <f t="shared" si="30"/>
        <v>大門中</v>
      </c>
      <c r="U233" s="54"/>
      <c r="Z233" s="74">
        <v>6910</v>
      </c>
      <c r="AA233" s="74" t="s">
        <v>1770</v>
      </c>
      <c r="AB233" s="74" t="s">
        <v>1771</v>
      </c>
      <c r="AC233" s="74" t="s">
        <v>1616</v>
      </c>
      <c r="AD233" s="74" t="s">
        <v>1617</v>
      </c>
      <c r="AE233" s="75" t="s">
        <v>1772</v>
      </c>
      <c r="AF233" s="75" t="s">
        <v>1773</v>
      </c>
      <c r="AG233" s="75" t="s">
        <v>1774</v>
      </c>
      <c r="AH233" s="75" t="s">
        <v>1775</v>
      </c>
      <c r="AJ233" s="298"/>
      <c r="AK233" s="74" t="s">
        <v>1776</v>
      </c>
      <c r="AM233" s="258"/>
      <c r="AN233" s="101"/>
      <c r="AO233" s="101"/>
      <c r="AV233" s="192"/>
      <c r="AW233" s="192"/>
      <c r="AX233" s="192"/>
      <c r="AY233" s="192"/>
      <c r="AZ233" s="192"/>
      <c r="BA233" s="192"/>
      <c r="BB233" s="192"/>
      <c r="BC233" s="192"/>
      <c r="BD233" s="192"/>
      <c r="BE233" s="193"/>
      <c r="BF233" s="193"/>
      <c r="BG233" s="193"/>
      <c r="BH233" s="193"/>
      <c r="BI233" s="266"/>
      <c r="BJ233" s="266"/>
      <c r="BK233" s="193"/>
    </row>
    <row r="234" spans="1:63" x14ac:dyDescent="0.15">
      <c r="A234" s="308"/>
      <c r="B234" s="310"/>
      <c r="S234" s="72">
        <f t="shared" si="29"/>
        <v>6940</v>
      </c>
      <c r="T234" s="73" t="str">
        <f t="shared" si="30"/>
        <v>一ツ橋中</v>
      </c>
      <c r="U234" s="54"/>
      <c r="Z234" s="74">
        <v>6940</v>
      </c>
      <c r="AA234" s="74" t="s">
        <v>1777</v>
      </c>
      <c r="AB234" s="74" t="s">
        <v>1778</v>
      </c>
      <c r="AC234" s="74" t="s">
        <v>1616</v>
      </c>
      <c r="AD234" s="74" t="s">
        <v>1617</v>
      </c>
      <c r="AE234" s="75" t="s">
        <v>1779</v>
      </c>
      <c r="AF234" s="75" t="s">
        <v>1780</v>
      </c>
      <c r="AG234" s="75" t="s">
        <v>1781</v>
      </c>
      <c r="AH234" s="75" t="s">
        <v>1782</v>
      </c>
      <c r="AJ234" s="298"/>
      <c r="AK234" s="74" t="s">
        <v>1783</v>
      </c>
      <c r="AM234" s="258"/>
      <c r="AN234" s="101"/>
      <c r="AO234" s="101"/>
      <c r="AV234" s="192"/>
      <c r="AW234" s="192"/>
      <c r="AX234" s="192"/>
      <c r="AY234" s="192"/>
      <c r="AZ234" s="192"/>
      <c r="BA234" s="192"/>
      <c r="BB234" s="192"/>
      <c r="BC234" s="192"/>
      <c r="BD234" s="192"/>
      <c r="BE234" s="193"/>
      <c r="BF234" s="193"/>
      <c r="BG234" s="193"/>
      <c r="BH234" s="193"/>
      <c r="BI234" s="266"/>
      <c r="BJ234" s="266"/>
      <c r="BK234" s="193"/>
    </row>
    <row r="235" spans="1:63" x14ac:dyDescent="0.15">
      <c r="A235" s="308"/>
      <c r="B235" s="310"/>
      <c r="S235" s="72">
        <f t="shared" si="29"/>
        <v>6970</v>
      </c>
      <c r="T235" s="73" t="str">
        <f t="shared" si="30"/>
        <v>東朋中</v>
      </c>
      <c r="U235" s="54"/>
      <c r="Z235" s="74">
        <v>6970</v>
      </c>
      <c r="AA235" s="74" t="s">
        <v>1784</v>
      </c>
      <c r="AB235" s="74" t="s">
        <v>1785</v>
      </c>
      <c r="AC235" s="74" t="s">
        <v>1616</v>
      </c>
      <c r="AD235" s="74" t="s">
        <v>1617</v>
      </c>
      <c r="AE235" s="75" t="s">
        <v>1786</v>
      </c>
      <c r="AF235" s="75" t="s">
        <v>1787</v>
      </c>
      <c r="AG235" s="75" t="s">
        <v>1788</v>
      </c>
      <c r="AH235" s="75" t="s">
        <v>1789</v>
      </c>
      <c r="AJ235" s="298"/>
      <c r="AK235" s="74" t="s">
        <v>1790</v>
      </c>
      <c r="AM235" s="258"/>
      <c r="AN235" s="101"/>
      <c r="AO235" s="101"/>
      <c r="AV235" s="192"/>
      <c r="AW235" s="192"/>
      <c r="AX235" s="192"/>
      <c r="AY235" s="192"/>
      <c r="AZ235" s="192"/>
      <c r="BA235" s="192"/>
      <c r="BB235" s="192"/>
      <c r="BC235" s="192"/>
      <c r="BD235" s="192"/>
      <c r="BE235" s="193"/>
      <c r="BF235" s="193"/>
      <c r="BG235" s="193"/>
      <c r="BH235" s="193"/>
      <c r="BI235" s="266"/>
      <c r="BJ235" s="266"/>
      <c r="BK235" s="193"/>
    </row>
    <row r="236" spans="1:63" x14ac:dyDescent="0.15">
      <c r="A236" s="308"/>
      <c r="B236" s="310"/>
      <c r="S236" s="72">
        <f t="shared" si="29"/>
        <v>7000</v>
      </c>
      <c r="T236" s="73" t="str">
        <f t="shared" si="30"/>
        <v>駅家南中</v>
      </c>
      <c r="U236" s="54"/>
      <c r="Z236" s="74">
        <v>7000</v>
      </c>
      <c r="AA236" s="74" t="s">
        <v>1791</v>
      </c>
      <c r="AB236" s="74" t="s">
        <v>1792</v>
      </c>
      <c r="AC236" s="74" t="s">
        <v>1625</v>
      </c>
      <c r="AD236" s="74" t="s">
        <v>1617</v>
      </c>
      <c r="AE236" s="75" t="s">
        <v>1793</v>
      </c>
      <c r="AF236" s="75" t="s">
        <v>1794</v>
      </c>
      <c r="AG236" s="75" t="s">
        <v>1795</v>
      </c>
      <c r="AH236" s="75" t="s">
        <v>1796</v>
      </c>
      <c r="AJ236" s="298"/>
      <c r="AK236" s="74" t="s">
        <v>1797</v>
      </c>
      <c r="AM236" s="258"/>
      <c r="AN236" s="101"/>
      <c r="AO236" s="101"/>
      <c r="AV236" s="192"/>
      <c r="AW236" s="192"/>
      <c r="AX236" s="192"/>
      <c r="AY236" s="192"/>
      <c r="AZ236" s="192"/>
      <c r="BA236" s="192"/>
      <c r="BB236" s="192"/>
      <c r="BC236" s="192"/>
      <c r="BD236" s="192"/>
      <c r="BE236" s="193"/>
      <c r="BF236" s="193"/>
      <c r="BG236" s="193"/>
      <c r="BH236" s="193"/>
      <c r="BI236" s="266"/>
      <c r="BJ236" s="266"/>
      <c r="BK236" s="193"/>
    </row>
    <row r="237" spans="1:63" x14ac:dyDescent="0.15">
      <c r="A237" s="308"/>
      <c r="B237" s="310"/>
      <c r="S237" s="72">
        <f t="shared" si="29"/>
        <v>7030</v>
      </c>
      <c r="T237" s="73" t="str">
        <f t="shared" si="30"/>
        <v/>
      </c>
      <c r="U237" s="54"/>
      <c r="Z237" s="74">
        <v>7030</v>
      </c>
      <c r="AA237" s="74"/>
      <c r="AB237" s="74"/>
      <c r="AC237" s="74"/>
      <c r="AD237" s="74"/>
      <c r="AE237" s="75"/>
      <c r="AF237" s="75"/>
      <c r="AG237" s="75"/>
      <c r="AH237" s="75"/>
      <c r="AJ237" s="298"/>
      <c r="AK237" s="74"/>
      <c r="AM237" s="258"/>
      <c r="AN237" s="101"/>
      <c r="AO237" s="101"/>
      <c r="AV237" s="192"/>
      <c r="AW237" s="192"/>
      <c r="AX237" s="192"/>
      <c r="AY237" s="192"/>
      <c r="AZ237" s="192"/>
      <c r="BA237" s="192"/>
      <c r="BB237" s="192"/>
      <c r="BC237" s="192"/>
      <c r="BD237" s="192"/>
      <c r="BE237" s="193"/>
      <c r="BF237" s="193"/>
      <c r="BG237" s="193"/>
      <c r="BH237" s="193"/>
      <c r="BI237" s="266"/>
      <c r="BJ237" s="266"/>
      <c r="BK237" s="193"/>
    </row>
    <row r="238" spans="1:63" x14ac:dyDescent="0.15">
      <c r="A238" s="308"/>
      <c r="B238" s="310"/>
      <c r="S238" s="72">
        <f t="shared" si="29"/>
        <v>7060</v>
      </c>
      <c r="T238" s="73" t="str">
        <f t="shared" si="30"/>
        <v/>
      </c>
      <c r="U238" s="54"/>
      <c r="Z238" s="74">
        <v>7060</v>
      </c>
      <c r="AA238" s="74"/>
      <c r="AB238" s="74"/>
      <c r="AC238" s="74"/>
      <c r="AD238" s="74"/>
      <c r="AE238" s="75"/>
      <c r="AF238" s="75"/>
      <c r="AG238" s="75"/>
      <c r="AH238" s="75"/>
      <c r="AJ238" s="298"/>
      <c r="AK238" s="74"/>
      <c r="AM238" s="258"/>
      <c r="AN238" s="101"/>
      <c r="AO238" s="101"/>
      <c r="AV238" s="192"/>
      <c r="AW238" s="192"/>
      <c r="AX238" s="192"/>
      <c r="AY238" s="192"/>
      <c r="AZ238" s="192"/>
      <c r="BA238" s="192"/>
      <c r="BB238" s="192"/>
      <c r="BC238" s="192"/>
      <c r="BD238" s="192"/>
      <c r="BE238" s="193"/>
      <c r="BF238" s="193"/>
      <c r="BG238" s="193"/>
      <c r="BH238" s="193"/>
      <c r="BI238" s="266"/>
      <c r="BJ238" s="266"/>
      <c r="BK238" s="193"/>
    </row>
    <row r="239" spans="1:63" x14ac:dyDescent="0.15">
      <c r="A239" s="308"/>
      <c r="B239" s="310"/>
      <c r="S239" s="72">
        <f t="shared" si="29"/>
        <v>7090</v>
      </c>
      <c r="T239" s="73" t="str">
        <f t="shared" si="30"/>
        <v>新市中央中</v>
      </c>
      <c r="U239" s="54"/>
      <c r="Z239" s="74">
        <v>7090</v>
      </c>
      <c r="AA239" s="74" t="s">
        <v>1798</v>
      </c>
      <c r="AB239" s="74" t="s">
        <v>1799</v>
      </c>
      <c r="AC239" s="74" t="s">
        <v>1625</v>
      </c>
      <c r="AD239" s="74" t="s">
        <v>1617</v>
      </c>
      <c r="AE239" s="75" t="s">
        <v>1800</v>
      </c>
      <c r="AF239" s="75" t="s">
        <v>1801</v>
      </c>
      <c r="AG239" s="75" t="s">
        <v>1802</v>
      </c>
      <c r="AH239" s="75" t="s">
        <v>1803</v>
      </c>
      <c r="AJ239" s="298"/>
      <c r="AK239" s="74" t="s">
        <v>1804</v>
      </c>
      <c r="AM239" s="258"/>
      <c r="AN239" s="101"/>
      <c r="AO239" s="101"/>
      <c r="AV239" s="192"/>
      <c r="AW239" s="192"/>
      <c r="AX239" s="192"/>
      <c r="AY239" s="192"/>
      <c r="AZ239" s="192"/>
      <c r="BA239" s="192"/>
      <c r="BB239" s="192"/>
      <c r="BC239" s="192"/>
      <c r="BD239" s="192"/>
      <c r="BE239" s="193"/>
      <c r="BF239" s="193"/>
      <c r="BG239" s="193"/>
      <c r="BH239" s="193"/>
      <c r="BI239" s="266"/>
      <c r="BJ239" s="266"/>
      <c r="BK239" s="193"/>
    </row>
    <row r="240" spans="1:63" x14ac:dyDescent="0.15">
      <c r="A240" s="308"/>
      <c r="B240" s="310"/>
      <c r="S240" s="72">
        <f t="shared" si="29"/>
        <v>7120</v>
      </c>
      <c r="T240" s="73" t="str">
        <f t="shared" si="30"/>
        <v>福山中</v>
      </c>
      <c r="U240" s="54"/>
      <c r="Z240" s="74">
        <v>7120</v>
      </c>
      <c r="AA240" s="74" t="s">
        <v>1805</v>
      </c>
      <c r="AB240" s="74" t="s">
        <v>1806</v>
      </c>
      <c r="AC240" s="74" t="s">
        <v>1625</v>
      </c>
      <c r="AD240" s="74" t="s">
        <v>1617</v>
      </c>
      <c r="AE240" s="75" t="s">
        <v>1807</v>
      </c>
      <c r="AF240" s="75" t="s">
        <v>1808</v>
      </c>
      <c r="AG240" s="75" t="s">
        <v>1809</v>
      </c>
      <c r="AH240" s="75" t="s">
        <v>1810</v>
      </c>
      <c r="AJ240" s="298"/>
      <c r="AK240" s="74" t="s">
        <v>1811</v>
      </c>
      <c r="AM240" s="258"/>
      <c r="AN240" s="101"/>
      <c r="AO240" s="101"/>
      <c r="AV240" s="192"/>
      <c r="AW240" s="192"/>
      <c r="AX240" s="192"/>
      <c r="AY240" s="192"/>
      <c r="AZ240" s="192"/>
      <c r="BA240" s="192"/>
      <c r="BB240" s="192"/>
      <c r="BC240" s="192"/>
      <c r="BD240" s="192"/>
      <c r="BE240" s="193"/>
      <c r="BF240" s="193"/>
      <c r="BG240" s="193"/>
      <c r="BH240" s="193"/>
      <c r="BI240" s="266"/>
      <c r="BJ240" s="266"/>
      <c r="BK240" s="193"/>
    </row>
    <row r="241" spans="1:63" x14ac:dyDescent="0.15">
      <c r="A241" s="308"/>
      <c r="B241" s="310"/>
      <c r="S241" s="72">
        <f t="shared" si="29"/>
        <v>7150</v>
      </c>
      <c r="T241" s="73" t="str">
        <f t="shared" si="30"/>
        <v>想青学園</v>
      </c>
      <c r="U241" s="54"/>
      <c r="Z241" s="74">
        <v>7150</v>
      </c>
      <c r="AA241" s="74" t="s">
        <v>1812</v>
      </c>
      <c r="AB241" s="74" t="s">
        <v>1813</v>
      </c>
      <c r="AC241" s="74" t="s">
        <v>1625</v>
      </c>
      <c r="AD241" s="74" t="s">
        <v>1617</v>
      </c>
      <c r="AE241" s="75" t="s">
        <v>1814</v>
      </c>
      <c r="AF241" s="75" t="s">
        <v>1815</v>
      </c>
      <c r="AG241" s="75" t="s">
        <v>1816</v>
      </c>
      <c r="AH241" s="75" t="s">
        <v>1816</v>
      </c>
      <c r="AJ241" s="298"/>
      <c r="AK241" s="74" t="s">
        <v>1812</v>
      </c>
      <c r="AM241" s="258"/>
      <c r="AN241" s="101"/>
      <c r="AO241" s="101"/>
      <c r="AV241" s="192"/>
      <c r="AW241" s="192"/>
      <c r="AX241" s="192"/>
      <c r="AY241" s="192"/>
      <c r="AZ241" s="192"/>
      <c r="BA241" s="192"/>
      <c r="BB241" s="192"/>
      <c r="BC241" s="192"/>
      <c r="BD241" s="192"/>
      <c r="BE241" s="193"/>
      <c r="BF241" s="193"/>
      <c r="BG241" s="193"/>
      <c r="BH241" s="193"/>
      <c r="BI241" s="266"/>
      <c r="BJ241" s="266"/>
      <c r="BK241" s="193"/>
    </row>
    <row r="242" spans="1:63" x14ac:dyDescent="0.15">
      <c r="A242" s="308"/>
      <c r="B242" s="310"/>
      <c r="S242" s="72">
        <f t="shared" si="29"/>
        <v>7180</v>
      </c>
      <c r="T242" s="73" t="str">
        <f t="shared" si="30"/>
        <v>至誠中</v>
      </c>
      <c r="U242" s="54"/>
      <c r="Z242" s="74">
        <v>7180</v>
      </c>
      <c r="AA242" s="74" t="s">
        <v>1817</v>
      </c>
      <c r="AB242" s="74" t="s">
        <v>1818</v>
      </c>
      <c r="AC242" s="74" t="s">
        <v>1625</v>
      </c>
      <c r="AD242" s="74" t="s">
        <v>1617</v>
      </c>
      <c r="AE242" s="75" t="s">
        <v>1819</v>
      </c>
      <c r="AF242" s="75" t="s">
        <v>1820</v>
      </c>
      <c r="AG242" s="75" t="s">
        <v>1821</v>
      </c>
      <c r="AH242" s="75" t="s">
        <v>1821</v>
      </c>
      <c r="AJ242" s="298"/>
      <c r="AK242" s="74" t="s">
        <v>1822</v>
      </c>
      <c r="AM242" s="258"/>
      <c r="AN242" s="101"/>
      <c r="AO242" s="101"/>
      <c r="AV242" s="192"/>
      <c r="AW242" s="192"/>
      <c r="AX242" s="192"/>
      <c r="AY242" s="192"/>
      <c r="AZ242" s="192"/>
      <c r="BA242" s="192"/>
      <c r="BB242" s="192"/>
      <c r="BC242" s="192"/>
      <c r="BD242" s="192"/>
      <c r="BE242" s="193"/>
      <c r="BF242" s="193"/>
      <c r="BG242" s="193"/>
      <c r="BH242" s="193"/>
      <c r="BI242" s="266"/>
      <c r="BJ242" s="266"/>
      <c r="BK242" s="193"/>
    </row>
    <row r="243" spans="1:63" x14ac:dyDescent="0.15">
      <c r="A243" s="308"/>
      <c r="B243" s="310"/>
      <c r="S243" s="72">
        <f t="shared" si="29"/>
        <v>7210</v>
      </c>
      <c r="T243" s="73" t="str">
        <f t="shared" si="30"/>
        <v>神辺中</v>
      </c>
      <c r="U243" s="54"/>
      <c r="Z243" s="74">
        <v>7210</v>
      </c>
      <c r="AA243" s="74" t="s">
        <v>1823</v>
      </c>
      <c r="AB243" s="74" t="s">
        <v>1824</v>
      </c>
      <c r="AC243" s="74" t="s">
        <v>1616</v>
      </c>
      <c r="AD243" s="74" t="s">
        <v>1617</v>
      </c>
      <c r="AE243" s="75" t="s">
        <v>1825</v>
      </c>
      <c r="AF243" s="75" t="s">
        <v>1826</v>
      </c>
      <c r="AG243" s="75" t="s">
        <v>1827</v>
      </c>
      <c r="AH243" s="75" t="s">
        <v>1828</v>
      </c>
      <c r="AJ243" s="298"/>
      <c r="AK243" s="74" t="s">
        <v>1829</v>
      </c>
      <c r="AM243" s="309"/>
      <c r="AN243" s="101"/>
      <c r="AO243" s="101"/>
      <c r="AV243" s="192"/>
      <c r="AW243" s="192"/>
      <c r="AX243" s="192"/>
      <c r="AY243" s="192"/>
      <c r="AZ243" s="192"/>
      <c r="BA243" s="192"/>
      <c r="BB243" s="192"/>
      <c r="BC243" s="192"/>
      <c r="BD243" s="192"/>
      <c r="BE243" s="193"/>
      <c r="BF243" s="193"/>
      <c r="BG243" s="193"/>
      <c r="BH243" s="193"/>
      <c r="BI243" s="266"/>
      <c r="BJ243" s="266"/>
      <c r="BK243" s="193"/>
    </row>
    <row r="244" spans="1:63" x14ac:dyDescent="0.15">
      <c r="A244" s="308"/>
      <c r="B244" s="310"/>
      <c r="S244" s="72">
        <f t="shared" si="29"/>
        <v>7240</v>
      </c>
      <c r="T244" s="73" t="str">
        <f t="shared" si="30"/>
        <v>神辺東中</v>
      </c>
      <c r="U244" s="54"/>
      <c r="Z244" s="74">
        <v>7240</v>
      </c>
      <c r="AA244" s="74" t="s">
        <v>1830</v>
      </c>
      <c r="AB244" s="74" t="s">
        <v>1831</v>
      </c>
      <c r="AC244" s="74" t="s">
        <v>1616</v>
      </c>
      <c r="AD244" s="74" t="s">
        <v>1617</v>
      </c>
      <c r="AE244" s="75" t="s">
        <v>1832</v>
      </c>
      <c r="AF244" s="75" t="s">
        <v>1833</v>
      </c>
      <c r="AG244" s="75" t="s">
        <v>1834</v>
      </c>
      <c r="AH244" s="75" t="s">
        <v>1835</v>
      </c>
      <c r="AJ244" s="298"/>
      <c r="AK244" s="74" t="s">
        <v>1836</v>
      </c>
      <c r="AM244" s="258"/>
      <c r="AN244" s="101"/>
      <c r="AO244" s="101"/>
      <c r="AV244" s="192"/>
      <c r="AW244" s="192"/>
      <c r="AX244" s="192"/>
      <c r="AY244" s="192"/>
      <c r="AZ244" s="192"/>
      <c r="BA244" s="192"/>
      <c r="BB244" s="192"/>
      <c r="BC244" s="192"/>
      <c r="BD244" s="192"/>
      <c r="BE244" s="193"/>
      <c r="BF244" s="193"/>
      <c r="BG244" s="193"/>
      <c r="BH244" s="193"/>
      <c r="BI244" s="266"/>
      <c r="BJ244" s="266"/>
      <c r="BK244" s="193"/>
    </row>
    <row r="245" spans="1:63" x14ac:dyDescent="0.15">
      <c r="A245" s="308"/>
      <c r="B245" s="310"/>
      <c r="S245" s="72">
        <f t="shared" si="29"/>
        <v>7270</v>
      </c>
      <c r="T245" s="73" t="str">
        <f t="shared" si="30"/>
        <v>神辺西中</v>
      </c>
      <c r="U245" s="54"/>
      <c r="Z245" s="74">
        <v>7270</v>
      </c>
      <c r="AA245" s="74" t="s">
        <v>1837</v>
      </c>
      <c r="AB245" s="74" t="s">
        <v>1838</v>
      </c>
      <c r="AC245" s="74" t="s">
        <v>1616</v>
      </c>
      <c r="AD245" s="74" t="s">
        <v>1617</v>
      </c>
      <c r="AE245" s="75" t="s">
        <v>1839</v>
      </c>
      <c r="AF245" s="75" t="s">
        <v>1840</v>
      </c>
      <c r="AG245" s="75" t="s">
        <v>1841</v>
      </c>
      <c r="AH245" s="75" t="s">
        <v>1842</v>
      </c>
      <c r="AJ245" s="298"/>
      <c r="AK245" s="74" t="s">
        <v>1843</v>
      </c>
      <c r="AM245" s="258"/>
      <c r="AN245" s="101"/>
      <c r="AO245" s="101"/>
      <c r="AV245" s="192"/>
      <c r="AW245" s="192"/>
      <c r="AX245" s="192"/>
      <c r="AY245" s="192"/>
      <c r="AZ245" s="192"/>
      <c r="BA245" s="192"/>
      <c r="BB245" s="192"/>
      <c r="BC245" s="192"/>
      <c r="BD245" s="192"/>
      <c r="BE245" s="193"/>
      <c r="BF245" s="193"/>
      <c r="BG245" s="193"/>
      <c r="BH245" s="193"/>
      <c r="BI245" s="266"/>
      <c r="BJ245" s="266"/>
      <c r="BK245" s="193"/>
    </row>
    <row r="246" spans="1:63" x14ac:dyDescent="0.15">
      <c r="A246" s="308"/>
      <c r="B246" s="310"/>
      <c r="S246" s="72">
        <f t="shared" si="29"/>
        <v>7300</v>
      </c>
      <c r="T246" s="73" t="str">
        <f t="shared" si="30"/>
        <v>広大福山中</v>
      </c>
      <c r="U246" s="54"/>
      <c r="Z246" s="74">
        <v>7300</v>
      </c>
      <c r="AA246" s="74" t="s">
        <v>1844</v>
      </c>
      <c r="AB246" s="74" t="s">
        <v>1845</v>
      </c>
      <c r="AC246" s="74" t="s">
        <v>1616</v>
      </c>
      <c r="AD246" s="74" t="s">
        <v>1617</v>
      </c>
      <c r="AE246" s="75" t="s">
        <v>1846</v>
      </c>
      <c r="AF246" s="75" t="s">
        <v>1847</v>
      </c>
      <c r="AG246" s="75" t="s">
        <v>1848</v>
      </c>
      <c r="AH246" s="75" t="s">
        <v>1849</v>
      </c>
      <c r="AJ246" s="298"/>
      <c r="AK246" s="74" t="s">
        <v>1850</v>
      </c>
      <c r="AM246" s="258"/>
      <c r="AN246" s="101"/>
      <c r="AO246" s="101"/>
      <c r="AV246" s="192"/>
      <c r="AW246" s="192"/>
      <c r="AX246" s="192"/>
      <c r="AY246" s="192"/>
      <c r="AZ246" s="192"/>
      <c r="BA246" s="192"/>
      <c r="BB246" s="192"/>
      <c r="BC246" s="192"/>
      <c r="BD246" s="192"/>
      <c r="BE246" s="193"/>
      <c r="BF246" s="193"/>
      <c r="BG246" s="193"/>
      <c r="BH246" s="193"/>
      <c r="BI246" s="266"/>
      <c r="BJ246" s="266"/>
      <c r="BK246" s="193"/>
    </row>
    <row r="247" spans="1:63" x14ac:dyDescent="0.15">
      <c r="A247" s="308"/>
      <c r="B247" s="310"/>
      <c r="S247" s="72">
        <f t="shared" si="29"/>
        <v>7330</v>
      </c>
      <c r="T247" s="73" t="str">
        <f t="shared" si="30"/>
        <v>近大福山中</v>
      </c>
      <c r="U247" s="54"/>
      <c r="Z247" s="74">
        <v>7330</v>
      </c>
      <c r="AA247" s="74" t="s">
        <v>1851</v>
      </c>
      <c r="AB247" s="74" t="s">
        <v>1852</v>
      </c>
      <c r="AC247" s="74" t="s">
        <v>1625</v>
      </c>
      <c r="AD247" s="74" t="s">
        <v>1617</v>
      </c>
      <c r="AE247" s="75" t="s">
        <v>1853</v>
      </c>
      <c r="AF247" s="75" t="s">
        <v>1854</v>
      </c>
      <c r="AG247" s="75" t="s">
        <v>1855</v>
      </c>
      <c r="AH247" s="75" t="s">
        <v>1856</v>
      </c>
      <c r="AJ247" s="298"/>
      <c r="AK247" s="74" t="s">
        <v>1857</v>
      </c>
      <c r="AM247" s="258"/>
      <c r="AN247" s="101"/>
      <c r="AO247" s="101"/>
      <c r="AV247" s="192"/>
      <c r="AW247" s="192"/>
      <c r="AX247" s="192"/>
      <c r="AY247" s="192"/>
      <c r="AZ247" s="192"/>
      <c r="BA247" s="192"/>
      <c r="BB247" s="192"/>
      <c r="BC247" s="192"/>
      <c r="BD247" s="192"/>
      <c r="BE247" s="193"/>
      <c r="BF247" s="193"/>
      <c r="BG247" s="193"/>
      <c r="BH247" s="193"/>
      <c r="BI247" s="266"/>
      <c r="BJ247" s="266"/>
      <c r="BK247" s="193"/>
    </row>
    <row r="248" spans="1:63" x14ac:dyDescent="0.15">
      <c r="A248" s="308"/>
      <c r="B248" s="310"/>
      <c r="S248" s="72">
        <f t="shared" si="29"/>
        <v>7360</v>
      </c>
      <c r="T248" s="73" t="str">
        <f t="shared" si="30"/>
        <v>福山暁の星女中</v>
      </c>
      <c r="U248" s="54"/>
      <c r="Z248" s="74">
        <v>7360</v>
      </c>
      <c r="AA248" s="74" t="s">
        <v>1858</v>
      </c>
      <c r="AB248" s="74" t="s">
        <v>1859</v>
      </c>
      <c r="AC248" s="74" t="s">
        <v>1616</v>
      </c>
      <c r="AD248" s="74" t="s">
        <v>1617</v>
      </c>
      <c r="AE248" s="75" t="s">
        <v>1860</v>
      </c>
      <c r="AF248" s="75" t="s">
        <v>1861</v>
      </c>
      <c r="AG248" s="75" t="s">
        <v>1862</v>
      </c>
      <c r="AH248" s="75" t="s">
        <v>1863</v>
      </c>
      <c r="AJ248" s="298"/>
      <c r="AK248" s="74" t="s">
        <v>1864</v>
      </c>
      <c r="AM248" s="258"/>
      <c r="AN248" s="101"/>
      <c r="AO248" s="101"/>
      <c r="AV248" s="192"/>
      <c r="AW248" s="192"/>
      <c r="AX248" s="192"/>
      <c r="AY248" s="192"/>
      <c r="AZ248" s="192"/>
      <c r="BA248" s="192"/>
      <c r="BB248" s="192"/>
      <c r="BC248" s="192"/>
      <c r="BD248" s="192"/>
      <c r="BE248" s="193"/>
      <c r="BF248" s="193"/>
      <c r="BG248" s="193"/>
      <c r="BH248" s="193"/>
      <c r="BI248" s="266"/>
      <c r="BJ248" s="266"/>
      <c r="BK248" s="193"/>
    </row>
    <row r="249" spans="1:63" x14ac:dyDescent="0.15">
      <c r="A249" s="308"/>
      <c r="B249" s="310"/>
      <c r="S249" s="72">
        <f t="shared" si="29"/>
        <v>7390</v>
      </c>
      <c r="T249" s="73" t="str">
        <f t="shared" si="30"/>
        <v>盈進中</v>
      </c>
      <c r="U249" s="54"/>
      <c r="Z249" s="74">
        <v>7390</v>
      </c>
      <c r="AA249" s="74" t="s">
        <v>1865</v>
      </c>
      <c r="AB249" s="74" t="s">
        <v>1866</v>
      </c>
      <c r="AC249" s="74" t="s">
        <v>1616</v>
      </c>
      <c r="AD249" s="74" t="s">
        <v>1617</v>
      </c>
      <c r="AE249" s="75" t="s">
        <v>1867</v>
      </c>
      <c r="AF249" s="75" t="s">
        <v>1868</v>
      </c>
      <c r="AG249" s="75" t="s">
        <v>1869</v>
      </c>
      <c r="AH249" s="75" t="s">
        <v>1870</v>
      </c>
      <c r="AJ249" s="298"/>
      <c r="AK249" s="74" t="s">
        <v>1871</v>
      </c>
      <c r="AM249" s="258"/>
      <c r="AN249" s="101"/>
      <c r="AO249" s="101"/>
      <c r="AV249" s="192"/>
      <c r="AW249" s="192"/>
      <c r="AX249" s="192"/>
      <c r="AY249" s="192"/>
      <c r="AZ249" s="192"/>
      <c r="BA249" s="192"/>
      <c r="BB249" s="192"/>
      <c r="BC249" s="192"/>
      <c r="BD249" s="192"/>
      <c r="BE249" s="193"/>
      <c r="BF249" s="193"/>
      <c r="BG249" s="193"/>
      <c r="BH249" s="193"/>
      <c r="BI249" s="266"/>
      <c r="BJ249" s="266"/>
      <c r="BK249" s="193"/>
    </row>
    <row r="250" spans="1:63" x14ac:dyDescent="0.15">
      <c r="A250" s="308"/>
      <c r="B250" s="310"/>
      <c r="S250" s="72">
        <f t="shared" si="29"/>
        <v>7420</v>
      </c>
      <c r="T250" s="73" t="str">
        <f t="shared" si="30"/>
        <v>銀河学院中</v>
      </c>
      <c r="U250" s="54"/>
      <c r="Z250" s="74">
        <v>7420</v>
      </c>
      <c r="AA250" s="74" t="s">
        <v>1872</v>
      </c>
      <c r="AB250" s="74" t="s">
        <v>1873</v>
      </c>
      <c r="AC250" s="74" t="s">
        <v>1616</v>
      </c>
      <c r="AD250" s="74" t="s">
        <v>1617</v>
      </c>
      <c r="AE250" s="75" t="s">
        <v>1874</v>
      </c>
      <c r="AF250" s="75" t="s">
        <v>1875</v>
      </c>
      <c r="AG250" s="75" t="s">
        <v>1876</v>
      </c>
      <c r="AH250" s="75" t="s">
        <v>1877</v>
      </c>
      <c r="AJ250" s="298"/>
      <c r="AK250" s="74" t="s">
        <v>1878</v>
      </c>
      <c r="AM250" s="258"/>
      <c r="AN250" s="101"/>
      <c r="AO250" s="101"/>
      <c r="AV250" s="192"/>
      <c r="AW250" s="192"/>
      <c r="AX250" s="192"/>
      <c r="AY250" s="192"/>
      <c r="AZ250" s="192"/>
      <c r="BA250" s="192"/>
      <c r="BB250" s="192"/>
      <c r="BC250" s="192"/>
      <c r="BD250" s="192"/>
      <c r="BE250" s="193"/>
      <c r="BF250" s="193"/>
      <c r="BG250" s="193"/>
      <c r="BH250" s="193"/>
      <c r="BI250" s="266"/>
      <c r="BJ250" s="266"/>
      <c r="BK250" s="193"/>
    </row>
    <row r="251" spans="1:63" x14ac:dyDescent="0.15">
      <c r="A251" s="308"/>
      <c r="B251" s="310"/>
      <c r="S251" s="72">
        <f t="shared" si="29"/>
        <v>7450</v>
      </c>
      <c r="T251" s="73" t="str">
        <f t="shared" si="30"/>
        <v>英数学館中</v>
      </c>
      <c r="U251" s="54"/>
      <c r="Z251" s="74">
        <v>7450</v>
      </c>
      <c r="AA251" s="74" t="s">
        <v>1879</v>
      </c>
      <c r="AB251" s="74" t="s">
        <v>1880</v>
      </c>
      <c r="AC251" s="74" t="s">
        <v>1616</v>
      </c>
      <c r="AD251" s="74" t="s">
        <v>1617</v>
      </c>
      <c r="AE251" s="75" t="s">
        <v>1881</v>
      </c>
      <c r="AF251" s="75" t="s">
        <v>1882</v>
      </c>
      <c r="AG251" s="75" t="s">
        <v>1883</v>
      </c>
      <c r="AH251" s="75" t="s">
        <v>1884</v>
      </c>
      <c r="AJ251" s="298"/>
      <c r="AK251" s="74" t="s">
        <v>1885</v>
      </c>
      <c r="AM251" s="258"/>
      <c r="AN251" s="101"/>
      <c r="AO251" s="101"/>
      <c r="AV251" s="192"/>
      <c r="AW251" s="192"/>
      <c r="AX251" s="192"/>
      <c r="AY251" s="192"/>
      <c r="AZ251" s="192"/>
      <c r="BA251" s="192"/>
      <c r="BB251" s="192"/>
      <c r="BC251" s="192"/>
      <c r="BD251" s="192"/>
      <c r="BE251" s="193"/>
      <c r="BF251" s="193"/>
      <c r="BG251" s="193"/>
      <c r="BH251" s="193"/>
      <c r="BI251" s="266"/>
      <c r="BJ251" s="266"/>
      <c r="BK251" s="193"/>
    </row>
    <row r="252" spans="1:63" x14ac:dyDescent="0.15">
      <c r="A252" s="308"/>
      <c r="B252" s="310"/>
      <c r="S252" s="72">
        <f t="shared" si="29"/>
        <v>7480</v>
      </c>
      <c r="T252" s="73" t="str">
        <f t="shared" si="30"/>
        <v>府中第一中</v>
      </c>
      <c r="U252" s="54"/>
      <c r="Z252" s="74">
        <v>7480</v>
      </c>
      <c r="AA252" s="74" t="s">
        <v>1886</v>
      </c>
      <c r="AB252" s="74" t="s">
        <v>1887</v>
      </c>
      <c r="AC252" s="74" t="s">
        <v>1888</v>
      </c>
      <c r="AD252" s="74" t="s">
        <v>1888</v>
      </c>
      <c r="AE252" s="75" t="s">
        <v>1889</v>
      </c>
      <c r="AF252" s="75" t="s">
        <v>1890</v>
      </c>
      <c r="AG252" s="75" t="s">
        <v>1891</v>
      </c>
      <c r="AH252" s="75" t="s">
        <v>1892</v>
      </c>
      <c r="AJ252" s="298"/>
      <c r="AK252" s="74" t="s">
        <v>1893</v>
      </c>
      <c r="AM252" s="258"/>
      <c r="AN252" s="101"/>
      <c r="AO252" s="101"/>
      <c r="AV252" s="192"/>
      <c r="AW252" s="192"/>
      <c r="AX252" s="192"/>
      <c r="AY252" s="192"/>
      <c r="AZ252" s="192"/>
      <c r="BA252" s="192"/>
      <c r="BB252" s="192"/>
      <c r="BC252" s="192"/>
      <c r="BD252" s="192"/>
      <c r="BE252" s="193"/>
      <c r="BF252" s="193"/>
      <c r="BG252" s="193"/>
      <c r="BH252" s="193"/>
      <c r="BI252" s="266"/>
      <c r="BJ252" s="266"/>
      <c r="BK252" s="193"/>
    </row>
    <row r="253" spans="1:63" x14ac:dyDescent="0.15">
      <c r="A253" s="308"/>
      <c r="B253" s="310"/>
      <c r="S253" s="72">
        <f t="shared" si="29"/>
        <v>7510</v>
      </c>
      <c r="T253" s="73" t="str">
        <f t="shared" si="30"/>
        <v>府中学園</v>
      </c>
      <c r="U253" s="54"/>
      <c r="Z253" s="74">
        <v>7510</v>
      </c>
      <c r="AA253" s="74" t="s">
        <v>1894</v>
      </c>
      <c r="AB253" s="74" t="s">
        <v>1895</v>
      </c>
      <c r="AC253" s="74" t="s">
        <v>1888</v>
      </c>
      <c r="AD253" s="74" t="s">
        <v>1888</v>
      </c>
      <c r="AE253" s="75" t="s">
        <v>1896</v>
      </c>
      <c r="AF253" s="75" t="s">
        <v>1897</v>
      </c>
      <c r="AG253" s="75" t="s">
        <v>1898</v>
      </c>
      <c r="AH253" s="75" t="s">
        <v>1899</v>
      </c>
      <c r="AJ253" s="298"/>
      <c r="AK253" s="74" t="s">
        <v>1894</v>
      </c>
      <c r="AM253" s="258"/>
      <c r="AN253" s="101"/>
      <c r="AO253" s="101"/>
      <c r="AV253" s="192"/>
      <c r="AW253" s="192"/>
      <c r="AX253" s="192"/>
      <c r="AY253" s="192"/>
      <c r="AZ253" s="192"/>
      <c r="BA253" s="192"/>
      <c r="BB253" s="192"/>
      <c r="BC253" s="192"/>
      <c r="BD253" s="192"/>
      <c r="BE253" s="193"/>
      <c r="BF253" s="193"/>
      <c r="BG253" s="193"/>
      <c r="BH253" s="193"/>
      <c r="BI253" s="266"/>
      <c r="BJ253" s="266"/>
      <c r="BK253" s="193"/>
    </row>
    <row r="254" spans="1:63" x14ac:dyDescent="0.15">
      <c r="A254" s="308"/>
      <c r="B254" s="310"/>
      <c r="S254" s="72">
        <f t="shared" si="29"/>
        <v>7540</v>
      </c>
      <c r="T254" s="73" t="str">
        <f t="shared" si="30"/>
        <v>府中明郷学園</v>
      </c>
      <c r="U254" s="54"/>
      <c r="Z254" s="74">
        <v>7540</v>
      </c>
      <c r="AA254" s="74" t="s">
        <v>1900</v>
      </c>
      <c r="AB254" s="74" t="s">
        <v>1901</v>
      </c>
      <c r="AC254" s="74" t="s">
        <v>1888</v>
      </c>
      <c r="AD254" s="74" t="s">
        <v>1888</v>
      </c>
      <c r="AE254" s="75" t="s">
        <v>1902</v>
      </c>
      <c r="AF254" s="75" t="s">
        <v>1903</v>
      </c>
      <c r="AG254" s="75" t="s">
        <v>1904</v>
      </c>
      <c r="AH254" s="75" t="s">
        <v>1905</v>
      </c>
      <c r="AJ254" s="298"/>
      <c r="AK254" s="74" t="s">
        <v>1900</v>
      </c>
      <c r="AM254" s="258"/>
      <c r="AN254" s="101"/>
      <c r="AO254" s="101"/>
      <c r="AV254" s="192"/>
      <c r="AW254" s="192"/>
      <c r="AX254" s="192"/>
      <c r="AY254" s="192"/>
      <c r="AZ254" s="192"/>
      <c r="BA254" s="192"/>
      <c r="BB254" s="192"/>
      <c r="BC254" s="192"/>
      <c r="BD254" s="192"/>
      <c r="BE254" s="193"/>
      <c r="BF254" s="193"/>
      <c r="BG254" s="193"/>
      <c r="BH254" s="193"/>
      <c r="BI254" s="266"/>
      <c r="BJ254" s="266"/>
      <c r="BK254" s="193"/>
    </row>
    <row r="255" spans="1:63" x14ac:dyDescent="0.15">
      <c r="A255" s="308"/>
      <c r="B255" s="310"/>
      <c r="S255" s="72">
        <f t="shared" si="29"/>
        <v>7570</v>
      </c>
      <c r="T255" s="73" t="str">
        <f t="shared" si="30"/>
        <v>上下中</v>
      </c>
      <c r="U255" s="54"/>
      <c r="Z255" s="74">
        <v>7570</v>
      </c>
      <c r="AA255" s="74" t="s">
        <v>1906</v>
      </c>
      <c r="AB255" s="74" t="s">
        <v>1907</v>
      </c>
      <c r="AC255" s="74" t="s">
        <v>1888</v>
      </c>
      <c r="AD255" s="74" t="s">
        <v>1888</v>
      </c>
      <c r="AE255" s="75" t="s">
        <v>1908</v>
      </c>
      <c r="AF255" s="75" t="s">
        <v>1909</v>
      </c>
      <c r="AG255" s="75" t="s">
        <v>1910</v>
      </c>
      <c r="AH255" s="75" t="s">
        <v>1911</v>
      </c>
      <c r="AJ255" s="298"/>
      <c r="AK255" s="74" t="s">
        <v>1912</v>
      </c>
      <c r="AM255" s="258"/>
      <c r="AN255" s="101"/>
      <c r="AO255" s="101"/>
      <c r="AV255" s="192"/>
      <c r="AW255" s="192"/>
      <c r="AX255" s="192"/>
      <c r="AY255" s="192"/>
      <c r="AZ255" s="192"/>
      <c r="BA255" s="192"/>
      <c r="BB255" s="192"/>
      <c r="BC255" s="192"/>
      <c r="BD255" s="192"/>
      <c r="BE255" s="193"/>
      <c r="BF255" s="193"/>
      <c r="BG255" s="193"/>
      <c r="BH255" s="193"/>
      <c r="BI255" s="266"/>
      <c r="BJ255" s="266"/>
      <c r="BK255" s="193"/>
    </row>
    <row r="256" spans="1:63" x14ac:dyDescent="0.15">
      <c r="A256" s="308"/>
      <c r="B256" s="310"/>
      <c r="S256" s="72">
        <f t="shared" si="29"/>
        <v>7600</v>
      </c>
      <c r="T256" s="73" t="str">
        <f t="shared" si="30"/>
        <v>神石三和中</v>
      </c>
      <c r="U256" s="54"/>
      <c r="Z256" s="74">
        <v>7600</v>
      </c>
      <c r="AA256" s="74" t="s">
        <v>1913</v>
      </c>
      <c r="AB256" s="74" t="s">
        <v>1914</v>
      </c>
      <c r="AC256" s="74" t="s">
        <v>1915</v>
      </c>
      <c r="AD256" s="74" t="s">
        <v>1915</v>
      </c>
      <c r="AE256" s="75" t="s">
        <v>1916</v>
      </c>
      <c r="AF256" s="75" t="s">
        <v>1917</v>
      </c>
      <c r="AG256" s="75" t="s">
        <v>1918</v>
      </c>
      <c r="AH256" s="75" t="s">
        <v>1919</v>
      </c>
      <c r="AJ256" s="298"/>
      <c r="AK256" s="74" t="s">
        <v>1920</v>
      </c>
      <c r="AM256" s="258"/>
      <c r="AN256" s="101"/>
      <c r="AO256" s="101"/>
      <c r="AV256" s="192"/>
      <c r="AW256" s="192"/>
      <c r="AX256" s="192"/>
      <c r="AY256" s="192"/>
      <c r="AZ256" s="192"/>
      <c r="BA256" s="192"/>
      <c r="BB256" s="192"/>
      <c r="BC256" s="192"/>
      <c r="BD256" s="192"/>
      <c r="BE256" s="193"/>
      <c r="BF256" s="193"/>
      <c r="BG256" s="193"/>
      <c r="BH256" s="193"/>
      <c r="BI256" s="266"/>
      <c r="BJ256" s="266"/>
      <c r="BK256" s="193"/>
    </row>
    <row r="257" spans="1:63" x14ac:dyDescent="0.15">
      <c r="A257" s="308"/>
      <c r="B257" s="310"/>
      <c r="S257" s="72">
        <f t="shared" si="29"/>
        <v>7630</v>
      </c>
      <c r="T257" s="73" t="str">
        <f t="shared" si="30"/>
        <v>神石高原中</v>
      </c>
      <c r="U257" s="54"/>
      <c r="Z257" s="74">
        <v>7630</v>
      </c>
      <c r="AA257" s="74" t="s">
        <v>1921</v>
      </c>
      <c r="AB257" s="74" t="s">
        <v>1922</v>
      </c>
      <c r="AC257" s="74" t="s">
        <v>1915</v>
      </c>
      <c r="AD257" s="74" t="s">
        <v>1915</v>
      </c>
      <c r="AE257" s="75" t="s">
        <v>1923</v>
      </c>
      <c r="AF257" s="75" t="s">
        <v>1924</v>
      </c>
      <c r="AG257" s="75" t="s">
        <v>1925</v>
      </c>
      <c r="AH257" s="75" t="s">
        <v>1926</v>
      </c>
      <c r="AJ257" s="298"/>
      <c r="AK257" s="74" t="s">
        <v>1927</v>
      </c>
      <c r="AM257" s="258"/>
      <c r="AN257" s="101"/>
      <c r="AO257" s="101"/>
      <c r="AV257" s="192"/>
      <c r="AW257" s="192"/>
      <c r="AX257" s="192"/>
      <c r="AY257" s="192"/>
      <c r="AZ257" s="192"/>
      <c r="BA257" s="192"/>
      <c r="BB257" s="192"/>
      <c r="BC257" s="192"/>
      <c r="BD257" s="192"/>
      <c r="BE257" s="193"/>
      <c r="BF257" s="193"/>
      <c r="BG257" s="193"/>
      <c r="BH257" s="193"/>
      <c r="BI257" s="266"/>
      <c r="BJ257" s="266"/>
      <c r="BK257" s="193"/>
    </row>
    <row r="258" spans="1:63" x14ac:dyDescent="0.15">
      <c r="S258" s="72">
        <f t="shared" si="29"/>
        <v>7720</v>
      </c>
      <c r="T258" s="313" t="str">
        <f t="shared" si="30"/>
        <v>三次三和中</v>
      </c>
      <c r="U258" s="54"/>
      <c r="Z258" s="74">
        <v>7720</v>
      </c>
      <c r="AA258" s="74" t="s">
        <v>1928</v>
      </c>
      <c r="AB258" s="74" t="s">
        <v>1929</v>
      </c>
      <c r="AC258" s="74" t="s">
        <v>1930</v>
      </c>
      <c r="AD258" s="74" t="s">
        <v>1930</v>
      </c>
      <c r="AE258" s="75" t="s">
        <v>1931</v>
      </c>
      <c r="AF258" s="75" t="s">
        <v>1932</v>
      </c>
      <c r="AG258" s="75" t="s">
        <v>1933</v>
      </c>
      <c r="AH258" s="75" t="s">
        <v>1934</v>
      </c>
      <c r="AJ258" s="298"/>
      <c r="AK258" s="74" t="s">
        <v>1935</v>
      </c>
      <c r="AM258" s="258"/>
      <c r="AN258" s="101"/>
      <c r="AO258" s="101"/>
      <c r="AV258" s="192"/>
      <c r="AW258" s="192"/>
      <c r="AX258" s="192"/>
      <c r="AY258" s="192"/>
      <c r="AZ258" s="192"/>
      <c r="BA258" s="192"/>
      <c r="BB258" s="192"/>
      <c r="BC258" s="192"/>
      <c r="BD258" s="192"/>
      <c r="BE258" s="193"/>
      <c r="BF258" s="193"/>
      <c r="BG258" s="193"/>
      <c r="BH258" s="193"/>
      <c r="BI258" s="266"/>
      <c r="BJ258" s="266"/>
      <c r="BK258" s="193"/>
    </row>
    <row r="259" spans="1:63" x14ac:dyDescent="0.15">
      <c r="S259" s="72">
        <f t="shared" si="29"/>
        <v>7750</v>
      </c>
      <c r="T259" s="313" t="str">
        <f t="shared" si="30"/>
        <v>君田中</v>
      </c>
      <c r="U259" s="54"/>
      <c r="Z259" s="74">
        <v>7750</v>
      </c>
      <c r="AA259" s="74" t="s">
        <v>1936</v>
      </c>
      <c r="AB259" s="74" t="s">
        <v>1937</v>
      </c>
      <c r="AC259" s="74" t="s">
        <v>1930</v>
      </c>
      <c r="AD259" s="74" t="s">
        <v>1930</v>
      </c>
      <c r="AE259" s="75" t="s">
        <v>1938</v>
      </c>
      <c r="AF259" s="75" t="s">
        <v>1939</v>
      </c>
      <c r="AG259" s="75" t="s">
        <v>1940</v>
      </c>
      <c r="AH259" s="75" t="s">
        <v>1941</v>
      </c>
      <c r="AJ259" s="298"/>
      <c r="AK259" s="74" t="s">
        <v>1942</v>
      </c>
      <c r="AM259" s="258"/>
      <c r="AN259" s="101"/>
      <c r="AO259" s="101"/>
    </row>
    <row r="260" spans="1:63" x14ac:dyDescent="0.15">
      <c r="S260" s="72">
        <f t="shared" ref="S260:S278" si="31">Z260</f>
        <v>7780</v>
      </c>
      <c r="T260" s="313" t="str">
        <f t="shared" si="30"/>
        <v>布野中</v>
      </c>
      <c r="U260" s="54"/>
      <c r="Z260" s="74">
        <v>7780</v>
      </c>
      <c r="AA260" s="74" t="s">
        <v>1943</v>
      </c>
      <c r="AB260" s="74" t="s">
        <v>1944</v>
      </c>
      <c r="AC260" s="74" t="s">
        <v>1930</v>
      </c>
      <c r="AD260" s="74" t="s">
        <v>1930</v>
      </c>
      <c r="AE260" s="75" t="s">
        <v>1945</v>
      </c>
      <c r="AF260" s="75" t="s">
        <v>1946</v>
      </c>
      <c r="AG260" s="75" t="s">
        <v>1947</v>
      </c>
      <c r="AH260" s="75" t="s">
        <v>1948</v>
      </c>
      <c r="AJ260" s="298"/>
      <c r="AK260" s="74" t="s">
        <v>1949</v>
      </c>
      <c r="AM260" s="258"/>
      <c r="AN260" s="101"/>
      <c r="AO260" s="101"/>
    </row>
    <row r="261" spans="1:63" x14ac:dyDescent="0.15">
      <c r="S261" s="72">
        <f t="shared" si="31"/>
        <v>7810</v>
      </c>
      <c r="T261" s="313" t="str">
        <f t="shared" ref="T261:T279" si="32">IF(ISBLANK(AA261),"",AA261)</f>
        <v>作木中</v>
      </c>
      <c r="U261" s="54"/>
      <c r="Z261" s="74">
        <v>7810</v>
      </c>
      <c r="AA261" s="74" t="s">
        <v>1950</v>
      </c>
      <c r="AB261" s="74" t="s">
        <v>1951</v>
      </c>
      <c r="AC261" s="74" t="s">
        <v>1930</v>
      </c>
      <c r="AD261" s="74" t="s">
        <v>1930</v>
      </c>
      <c r="AE261" s="75" t="s">
        <v>1952</v>
      </c>
      <c r="AF261" s="75" t="s">
        <v>1953</v>
      </c>
      <c r="AG261" s="75" t="s">
        <v>1954</v>
      </c>
      <c r="AH261" s="75" t="s">
        <v>1955</v>
      </c>
      <c r="AJ261" s="298"/>
      <c r="AK261" s="74" t="s">
        <v>1956</v>
      </c>
      <c r="AM261" s="258"/>
      <c r="AN261" s="101"/>
      <c r="AO261" s="101"/>
    </row>
    <row r="262" spans="1:63" x14ac:dyDescent="0.15">
      <c r="S262" s="72">
        <f t="shared" si="31"/>
        <v>7840</v>
      </c>
      <c r="T262" s="313" t="str">
        <f t="shared" si="32"/>
        <v>三良坂中</v>
      </c>
      <c r="U262" s="54"/>
      <c r="Z262" s="74">
        <v>7840</v>
      </c>
      <c r="AA262" s="74" t="s">
        <v>1957</v>
      </c>
      <c r="AB262" s="74" t="s">
        <v>1958</v>
      </c>
      <c r="AC262" s="74" t="s">
        <v>1930</v>
      </c>
      <c r="AD262" s="74" t="s">
        <v>1930</v>
      </c>
      <c r="AE262" s="75" t="s">
        <v>1959</v>
      </c>
      <c r="AF262" s="75" t="s">
        <v>1960</v>
      </c>
      <c r="AG262" s="75" t="s">
        <v>1961</v>
      </c>
      <c r="AH262" s="75" t="s">
        <v>1962</v>
      </c>
      <c r="AJ262" s="298"/>
      <c r="AK262" s="74" t="s">
        <v>1963</v>
      </c>
      <c r="AM262" s="258"/>
      <c r="AN262" s="101"/>
      <c r="AO262" s="101"/>
    </row>
    <row r="263" spans="1:63" x14ac:dyDescent="0.15">
      <c r="S263" s="72">
        <f t="shared" si="31"/>
        <v>7870</v>
      </c>
      <c r="T263" s="313" t="str">
        <f t="shared" si="32"/>
        <v>吉舎中</v>
      </c>
      <c r="U263" s="54"/>
      <c r="Z263" s="74">
        <v>7870</v>
      </c>
      <c r="AA263" s="74" t="s">
        <v>1964</v>
      </c>
      <c r="AB263" s="74" t="s">
        <v>1965</v>
      </c>
      <c r="AC263" s="74" t="s">
        <v>1930</v>
      </c>
      <c r="AD263" s="74" t="s">
        <v>1930</v>
      </c>
      <c r="AE263" s="75" t="s">
        <v>1966</v>
      </c>
      <c r="AF263" s="75" t="s">
        <v>1967</v>
      </c>
      <c r="AG263" s="75" t="s">
        <v>1968</v>
      </c>
      <c r="AH263" s="75" t="s">
        <v>1969</v>
      </c>
      <c r="AJ263" s="298"/>
      <c r="AK263" s="74" t="s">
        <v>1970</v>
      </c>
      <c r="AM263" s="258"/>
      <c r="AN263" s="101"/>
      <c r="AO263" s="101"/>
    </row>
    <row r="264" spans="1:63" x14ac:dyDescent="0.15">
      <c r="S264" s="72">
        <f t="shared" si="31"/>
        <v>7900</v>
      </c>
      <c r="T264" s="313" t="str">
        <f t="shared" si="32"/>
        <v>三次中</v>
      </c>
      <c r="U264" s="54"/>
      <c r="Z264" s="74">
        <v>7900</v>
      </c>
      <c r="AA264" s="74" t="s">
        <v>1971</v>
      </c>
      <c r="AB264" s="74" t="s">
        <v>1972</v>
      </c>
      <c r="AC264" s="74" t="s">
        <v>1930</v>
      </c>
      <c r="AD264" s="74" t="s">
        <v>1930</v>
      </c>
      <c r="AE264" s="75" t="s">
        <v>1973</v>
      </c>
      <c r="AF264" s="75" t="s">
        <v>1974</v>
      </c>
      <c r="AG264" s="75" t="s">
        <v>1975</v>
      </c>
      <c r="AH264" s="75" t="s">
        <v>1976</v>
      </c>
      <c r="AJ264" s="298"/>
      <c r="AK264" s="74" t="s">
        <v>1977</v>
      </c>
      <c r="AM264" s="258"/>
      <c r="AN264" s="101"/>
      <c r="AO264" s="101"/>
    </row>
    <row r="265" spans="1:63" x14ac:dyDescent="0.15">
      <c r="S265" s="72">
        <f t="shared" si="31"/>
        <v>7930</v>
      </c>
      <c r="T265" s="313" t="str">
        <f t="shared" si="32"/>
        <v>十日市中</v>
      </c>
      <c r="U265" s="54"/>
      <c r="Z265" s="74">
        <v>7930</v>
      </c>
      <c r="AA265" s="74" t="s">
        <v>1978</v>
      </c>
      <c r="AB265" s="74" t="s">
        <v>1979</v>
      </c>
      <c r="AC265" s="74" t="s">
        <v>1930</v>
      </c>
      <c r="AD265" s="74" t="s">
        <v>1930</v>
      </c>
      <c r="AE265" s="75" t="s">
        <v>1980</v>
      </c>
      <c r="AF265" s="75" t="s">
        <v>1981</v>
      </c>
      <c r="AG265" s="75" t="s">
        <v>1982</v>
      </c>
      <c r="AH265" s="75" t="s">
        <v>1983</v>
      </c>
      <c r="AJ265" s="298"/>
      <c r="AK265" s="74" t="s">
        <v>1984</v>
      </c>
      <c r="AM265" s="258"/>
      <c r="AN265" s="101"/>
      <c r="AO265" s="101"/>
    </row>
    <row r="266" spans="1:63" x14ac:dyDescent="0.15">
      <c r="S266" s="72">
        <f t="shared" si="31"/>
        <v>7960</v>
      </c>
      <c r="T266" s="313" t="str">
        <f t="shared" si="32"/>
        <v>八次中</v>
      </c>
      <c r="U266" s="54"/>
      <c r="Z266" s="74">
        <v>7960</v>
      </c>
      <c r="AA266" s="74" t="s">
        <v>1985</v>
      </c>
      <c r="AB266" s="74" t="s">
        <v>1986</v>
      </c>
      <c r="AC266" s="74" t="s">
        <v>1930</v>
      </c>
      <c r="AD266" s="74" t="s">
        <v>1930</v>
      </c>
      <c r="AE266" s="75" t="s">
        <v>1987</v>
      </c>
      <c r="AF266" s="75" t="s">
        <v>1988</v>
      </c>
      <c r="AG266" s="75" t="s">
        <v>1989</v>
      </c>
      <c r="AH266" s="75" t="s">
        <v>1990</v>
      </c>
      <c r="AJ266" s="298"/>
      <c r="AK266" s="74" t="s">
        <v>1991</v>
      </c>
      <c r="AM266" s="258"/>
      <c r="AN266" s="101"/>
      <c r="AO266" s="101"/>
    </row>
    <row r="267" spans="1:63" x14ac:dyDescent="0.15">
      <c r="S267" s="72">
        <f t="shared" si="31"/>
        <v>7990</v>
      </c>
      <c r="T267" s="313" t="str">
        <f t="shared" si="32"/>
        <v>塩町中</v>
      </c>
      <c r="U267" s="54"/>
      <c r="Z267" s="74">
        <v>7990</v>
      </c>
      <c r="AA267" s="74" t="s">
        <v>1992</v>
      </c>
      <c r="AB267" s="74" t="s">
        <v>1993</v>
      </c>
      <c r="AC267" s="74" t="s">
        <v>1930</v>
      </c>
      <c r="AD267" s="74" t="s">
        <v>1930</v>
      </c>
      <c r="AE267" s="75" t="s">
        <v>1994</v>
      </c>
      <c r="AF267" s="75" t="s">
        <v>1995</v>
      </c>
      <c r="AG267" s="75" t="s">
        <v>1996</v>
      </c>
      <c r="AH267" s="75" t="s">
        <v>1997</v>
      </c>
      <c r="AJ267" s="298"/>
      <c r="AK267" s="74" t="s">
        <v>1998</v>
      </c>
      <c r="AM267" s="258"/>
      <c r="AN267" s="101"/>
      <c r="AO267" s="101"/>
    </row>
    <row r="268" spans="1:63" x14ac:dyDescent="0.15">
      <c r="S268" s="72">
        <f t="shared" si="31"/>
        <v>8020</v>
      </c>
      <c r="T268" s="313" t="str">
        <f t="shared" si="32"/>
        <v>川地中</v>
      </c>
      <c r="U268" s="54"/>
      <c r="Z268" s="74">
        <v>8020</v>
      </c>
      <c r="AA268" s="74" t="s">
        <v>1999</v>
      </c>
      <c r="AB268" s="74" t="s">
        <v>2000</v>
      </c>
      <c r="AC268" s="74" t="s">
        <v>1930</v>
      </c>
      <c r="AD268" s="74" t="s">
        <v>1930</v>
      </c>
      <c r="AE268" s="75" t="s">
        <v>2001</v>
      </c>
      <c r="AF268" s="75" t="s">
        <v>2002</v>
      </c>
      <c r="AG268" s="75" t="s">
        <v>2003</v>
      </c>
      <c r="AH268" s="75" t="s">
        <v>2004</v>
      </c>
      <c r="AJ268" s="298"/>
      <c r="AK268" s="74" t="s">
        <v>2005</v>
      </c>
      <c r="AM268" s="258"/>
      <c r="AN268" s="101"/>
      <c r="AO268" s="101"/>
    </row>
    <row r="269" spans="1:63" x14ac:dyDescent="0.15">
      <c r="S269" s="72">
        <f t="shared" si="31"/>
        <v>8050</v>
      </c>
      <c r="T269" s="313" t="str">
        <f t="shared" si="32"/>
        <v>甲奴中</v>
      </c>
      <c r="U269" s="54"/>
      <c r="Z269" s="74">
        <v>8050</v>
      </c>
      <c r="AA269" s="74" t="s">
        <v>2006</v>
      </c>
      <c r="AB269" s="74" t="s">
        <v>2007</v>
      </c>
      <c r="AC269" s="74" t="s">
        <v>1930</v>
      </c>
      <c r="AD269" s="74" t="s">
        <v>1930</v>
      </c>
      <c r="AE269" s="75" t="s">
        <v>2008</v>
      </c>
      <c r="AF269" s="75" t="s">
        <v>2009</v>
      </c>
      <c r="AG269" s="75" t="s">
        <v>2010</v>
      </c>
      <c r="AH269" s="75" t="s">
        <v>2011</v>
      </c>
      <c r="AJ269" s="298"/>
      <c r="AK269" s="74" t="s">
        <v>2012</v>
      </c>
      <c r="AM269" s="258"/>
      <c r="AN269" s="101"/>
      <c r="AO269" s="101"/>
    </row>
    <row r="270" spans="1:63" x14ac:dyDescent="0.15">
      <c r="S270" s="72">
        <f t="shared" si="31"/>
        <v>8080</v>
      </c>
      <c r="T270" s="313" t="str">
        <f t="shared" si="32"/>
        <v>庄原中</v>
      </c>
      <c r="U270" s="54"/>
      <c r="Z270" s="74">
        <v>8080</v>
      </c>
      <c r="AA270" s="74" t="s">
        <v>2013</v>
      </c>
      <c r="AB270" s="74" t="s">
        <v>2014</v>
      </c>
      <c r="AC270" s="74" t="s">
        <v>2015</v>
      </c>
      <c r="AD270" s="74" t="s">
        <v>2015</v>
      </c>
      <c r="AE270" s="75" t="s">
        <v>2016</v>
      </c>
      <c r="AF270" s="75" t="s">
        <v>2017</v>
      </c>
      <c r="AG270" s="75" t="s">
        <v>2018</v>
      </c>
      <c r="AH270" s="75" t="s">
        <v>2019</v>
      </c>
      <c r="AJ270" s="298"/>
      <c r="AK270" s="74" t="s">
        <v>2020</v>
      </c>
      <c r="AM270" s="258"/>
      <c r="AN270" s="101"/>
      <c r="AO270" s="101"/>
    </row>
    <row r="271" spans="1:63" x14ac:dyDescent="0.15">
      <c r="S271" s="72">
        <f t="shared" si="31"/>
        <v>8110</v>
      </c>
      <c r="T271" s="313" t="str">
        <f t="shared" si="32"/>
        <v>西城中</v>
      </c>
      <c r="U271" s="54"/>
      <c r="Z271" s="74">
        <v>8110</v>
      </c>
      <c r="AA271" s="74" t="s">
        <v>2021</v>
      </c>
      <c r="AB271" s="74" t="s">
        <v>1229</v>
      </c>
      <c r="AC271" s="74" t="s">
        <v>2015</v>
      </c>
      <c r="AD271" s="74" t="s">
        <v>2015</v>
      </c>
      <c r="AE271" s="75" t="s">
        <v>2022</v>
      </c>
      <c r="AF271" s="75" t="s">
        <v>2023</v>
      </c>
      <c r="AG271" s="75" t="s">
        <v>2024</v>
      </c>
      <c r="AH271" s="75" t="s">
        <v>2025</v>
      </c>
      <c r="AJ271" s="298"/>
      <c r="AK271" s="74" t="s">
        <v>2026</v>
      </c>
      <c r="AM271" s="258"/>
      <c r="AN271" s="101"/>
      <c r="AO271" s="101"/>
    </row>
    <row r="272" spans="1:63" x14ac:dyDescent="0.15">
      <c r="S272" s="72">
        <f t="shared" si="31"/>
        <v>8140</v>
      </c>
      <c r="T272" s="313" t="str">
        <f t="shared" si="32"/>
        <v>東城中</v>
      </c>
      <c r="U272" s="54"/>
      <c r="Z272" s="74">
        <v>8140</v>
      </c>
      <c r="AA272" s="74" t="s">
        <v>2027</v>
      </c>
      <c r="AB272" s="74" t="s">
        <v>2028</v>
      </c>
      <c r="AC272" s="74" t="s">
        <v>2015</v>
      </c>
      <c r="AD272" s="74" t="s">
        <v>2015</v>
      </c>
      <c r="AE272" s="75" t="s">
        <v>2029</v>
      </c>
      <c r="AF272" s="75" t="s">
        <v>2030</v>
      </c>
      <c r="AG272" s="75" t="s">
        <v>2031</v>
      </c>
      <c r="AH272" s="75" t="s">
        <v>2032</v>
      </c>
      <c r="AJ272" s="298"/>
      <c r="AK272" s="74" t="s">
        <v>2033</v>
      </c>
      <c r="AM272" s="258"/>
      <c r="AN272" s="101"/>
      <c r="AO272" s="101"/>
    </row>
    <row r="273" spans="19:41" x14ac:dyDescent="0.15">
      <c r="S273" s="72">
        <f t="shared" si="31"/>
        <v>8170</v>
      </c>
      <c r="T273" s="313" t="str">
        <f t="shared" si="32"/>
        <v>口和中</v>
      </c>
      <c r="U273" s="54"/>
      <c r="Z273" s="74">
        <v>8170</v>
      </c>
      <c r="AA273" s="74" t="s">
        <v>2034</v>
      </c>
      <c r="AB273" s="74" t="s">
        <v>2035</v>
      </c>
      <c r="AC273" s="74" t="s">
        <v>2015</v>
      </c>
      <c r="AD273" s="74" t="s">
        <v>2015</v>
      </c>
      <c r="AE273" s="75" t="s">
        <v>2036</v>
      </c>
      <c r="AF273" s="75" t="s">
        <v>2037</v>
      </c>
      <c r="AG273" s="75" t="s">
        <v>2038</v>
      </c>
      <c r="AH273" s="75" t="s">
        <v>2039</v>
      </c>
      <c r="AJ273" s="298"/>
      <c r="AK273" s="74" t="s">
        <v>2040</v>
      </c>
      <c r="AM273" s="258"/>
      <c r="AN273" s="101"/>
      <c r="AO273" s="101"/>
    </row>
    <row r="274" spans="19:41" x14ac:dyDescent="0.15">
      <c r="S274" s="72">
        <f t="shared" si="31"/>
        <v>8200</v>
      </c>
      <c r="T274" s="313" t="str">
        <f t="shared" si="32"/>
        <v>高野中</v>
      </c>
      <c r="U274" s="54"/>
      <c r="Z274" s="74">
        <v>8200</v>
      </c>
      <c r="AA274" s="74" t="s">
        <v>2041</v>
      </c>
      <c r="AB274" s="74" t="s">
        <v>2042</v>
      </c>
      <c r="AC274" s="74" t="s">
        <v>2015</v>
      </c>
      <c r="AD274" s="74" t="s">
        <v>2015</v>
      </c>
      <c r="AE274" s="75" t="s">
        <v>2043</v>
      </c>
      <c r="AF274" s="75" t="s">
        <v>2044</v>
      </c>
      <c r="AG274" s="75" t="s">
        <v>2045</v>
      </c>
      <c r="AH274" s="75" t="s">
        <v>2046</v>
      </c>
      <c r="AJ274" s="298"/>
      <c r="AK274" s="74" t="s">
        <v>2047</v>
      </c>
      <c r="AM274" s="258"/>
      <c r="AN274" s="101"/>
      <c r="AO274" s="101"/>
    </row>
    <row r="275" spans="19:41" x14ac:dyDescent="0.15">
      <c r="S275" s="72">
        <f t="shared" si="31"/>
        <v>8230</v>
      </c>
      <c r="T275" s="73" t="str">
        <f t="shared" si="32"/>
        <v>比和中</v>
      </c>
      <c r="U275" s="54"/>
      <c r="Z275" s="74">
        <v>8230</v>
      </c>
      <c r="AA275" s="74" t="s">
        <v>2048</v>
      </c>
      <c r="AB275" s="74" t="s">
        <v>2049</v>
      </c>
      <c r="AC275" s="74" t="s">
        <v>2015</v>
      </c>
      <c r="AD275" s="74" t="s">
        <v>2015</v>
      </c>
      <c r="AE275" s="75" t="s">
        <v>2050</v>
      </c>
      <c r="AF275" s="75" t="s">
        <v>2051</v>
      </c>
      <c r="AG275" s="75" t="s">
        <v>2052</v>
      </c>
      <c r="AH275" s="75" t="s">
        <v>2053</v>
      </c>
      <c r="AJ275" s="298"/>
      <c r="AK275" s="74" t="s">
        <v>2054</v>
      </c>
      <c r="AM275" s="258"/>
      <c r="AN275" s="101"/>
      <c r="AO275" s="101"/>
    </row>
    <row r="276" spans="19:41" x14ac:dyDescent="0.15">
      <c r="S276" s="72">
        <f t="shared" si="31"/>
        <v>8260</v>
      </c>
      <c r="T276" s="73" t="str">
        <f t="shared" si="32"/>
        <v>総領中</v>
      </c>
      <c r="U276" s="54"/>
      <c r="Z276" s="314">
        <v>8260</v>
      </c>
      <c r="AA276" s="74" t="s">
        <v>2055</v>
      </c>
      <c r="AB276" s="74" t="s">
        <v>2056</v>
      </c>
      <c r="AC276" s="74" t="s">
        <v>2015</v>
      </c>
      <c r="AD276" s="74" t="s">
        <v>2015</v>
      </c>
      <c r="AE276" s="75" t="s">
        <v>2057</v>
      </c>
      <c r="AF276" s="75" t="s">
        <v>2058</v>
      </c>
      <c r="AG276" s="75" t="s">
        <v>2059</v>
      </c>
      <c r="AH276" s="75" t="s">
        <v>2060</v>
      </c>
      <c r="AJ276" s="298"/>
      <c r="AK276" s="74" t="s">
        <v>2061</v>
      </c>
      <c r="AM276" s="258"/>
      <c r="AN276" s="101"/>
      <c r="AO276" s="101"/>
    </row>
    <row r="277" spans="19:41" x14ac:dyDescent="0.15">
      <c r="S277" s="72">
        <f t="shared" si="31"/>
        <v>8290</v>
      </c>
      <c r="T277" s="301" t="str">
        <f t="shared" si="32"/>
        <v>広島叡智学園</v>
      </c>
      <c r="U277" s="315"/>
      <c r="Z277" s="314">
        <v>8290</v>
      </c>
      <c r="AA277" s="316" t="s">
        <v>2062</v>
      </c>
      <c r="AB277" s="316" t="s">
        <v>2063</v>
      </c>
      <c r="AC277" s="316" t="s">
        <v>1559</v>
      </c>
      <c r="AD277" s="316" t="s">
        <v>1559</v>
      </c>
      <c r="AE277" s="316" t="s">
        <v>2064</v>
      </c>
      <c r="AF277" s="316" t="s">
        <v>2065</v>
      </c>
      <c r="AG277" s="316" t="s">
        <v>2066</v>
      </c>
      <c r="AH277" s="316"/>
      <c r="AK277" s="316" t="s">
        <v>2062</v>
      </c>
      <c r="AM277" s="258"/>
      <c r="AN277" s="101"/>
      <c r="AO277" s="101"/>
    </row>
    <row r="278" spans="19:41" x14ac:dyDescent="0.15">
      <c r="S278" s="317">
        <f t="shared" si="31"/>
        <v>8320</v>
      </c>
      <c r="T278" s="318" t="str">
        <f t="shared" si="32"/>
        <v>県立三次中</v>
      </c>
      <c r="U278" s="315"/>
      <c r="Z278" s="314">
        <v>8320</v>
      </c>
      <c r="AA278" s="316" t="s">
        <v>2067</v>
      </c>
      <c r="AB278" s="316" t="s">
        <v>2068</v>
      </c>
      <c r="AC278" s="316" t="s">
        <v>1930</v>
      </c>
      <c r="AD278" s="316" t="s">
        <v>1930</v>
      </c>
      <c r="AE278" s="316" t="s">
        <v>2069</v>
      </c>
      <c r="AF278" s="316" t="s">
        <v>2070</v>
      </c>
      <c r="AG278" s="316" t="s">
        <v>2071</v>
      </c>
      <c r="AH278" s="316" t="s">
        <v>2072</v>
      </c>
      <c r="AK278" s="74" t="s">
        <v>2073</v>
      </c>
    </row>
    <row r="279" spans="19:41" x14ac:dyDescent="0.15">
      <c r="S279" s="319">
        <f>Z279</f>
        <v>8350</v>
      </c>
      <c r="T279" s="320" t="str">
        <f>IF(ISBLANK(AA279),"",AA279)</f>
        <v>広島国際学院中</v>
      </c>
      <c r="U279" s="315"/>
      <c r="Z279" s="314">
        <v>8350</v>
      </c>
      <c r="AA279" s="321" t="s">
        <v>2074</v>
      </c>
      <c r="AB279" s="321" t="s">
        <v>2075</v>
      </c>
      <c r="AC279" s="321" t="s">
        <v>1151</v>
      </c>
      <c r="AD279" s="321" t="s">
        <v>1151</v>
      </c>
      <c r="AE279" s="321" t="s">
        <v>2076</v>
      </c>
      <c r="AF279" s="321" t="s">
        <v>2077</v>
      </c>
      <c r="AG279" s="321" t="s">
        <v>2078</v>
      </c>
      <c r="AH279" s="321" t="s">
        <v>2079</v>
      </c>
      <c r="AK279" s="321" t="s">
        <v>2080</v>
      </c>
    </row>
    <row r="280" spans="19:41" x14ac:dyDescent="0.15">
      <c r="S280" s="319">
        <f>Z280</f>
        <v>8380</v>
      </c>
      <c r="T280" s="320" t="str">
        <f>IF(ISBLANK(AA280),"",AA280)</f>
        <v/>
      </c>
      <c r="Z280" s="314">
        <v>8380</v>
      </c>
      <c r="AA280" s="321"/>
      <c r="AB280" s="321"/>
      <c r="AC280" s="321"/>
      <c r="AD280" s="321"/>
      <c r="AE280" s="321"/>
      <c r="AF280" s="321"/>
      <c r="AG280" s="321"/>
      <c r="AH280" s="321"/>
      <c r="AK280" s="321"/>
    </row>
    <row r="281" spans="19:41" x14ac:dyDescent="0.15">
      <c r="S281" s="319">
        <f>Z281</f>
        <v>8410</v>
      </c>
      <c r="T281" s="320" t="str">
        <f>IF(ISBLANK(AA281),"",AA281)</f>
        <v/>
      </c>
      <c r="Z281" s="314">
        <v>8410</v>
      </c>
      <c r="AA281" s="321"/>
      <c r="AB281" s="321"/>
      <c r="AC281" s="321"/>
      <c r="AD281" s="321"/>
      <c r="AE281" s="321"/>
      <c r="AF281" s="321"/>
      <c r="AG281" s="321"/>
      <c r="AH281" s="321"/>
      <c r="AK281" s="321"/>
    </row>
    <row r="282" spans="19:41" ht="14.25" thickBot="1" x14ac:dyDescent="0.2">
      <c r="S282" s="322">
        <f>Z282</f>
        <v>8440</v>
      </c>
      <c r="T282" s="323" t="str">
        <f>IF(ISBLANK(AA282),"",AA282)</f>
        <v/>
      </c>
      <c r="Z282" s="314">
        <v>8440</v>
      </c>
      <c r="AA282" s="321"/>
      <c r="AB282" s="321"/>
      <c r="AC282" s="321"/>
      <c r="AD282" s="321"/>
      <c r="AE282" s="321"/>
      <c r="AF282" s="321"/>
      <c r="AG282" s="321"/>
      <c r="AH282" s="321"/>
      <c r="AK282" s="321"/>
    </row>
    <row r="283" spans="19:41" x14ac:dyDescent="0.15">
      <c r="AA283" s="321"/>
      <c r="AB283" s="321"/>
      <c r="AC283" s="321"/>
      <c r="AD283" s="321"/>
      <c r="AE283" s="321"/>
      <c r="AF283" s="321"/>
      <c r="AG283" s="321"/>
      <c r="AH283" s="321"/>
      <c r="AK283" s="321"/>
    </row>
    <row r="300" spans="9:9" x14ac:dyDescent="0.15">
      <c r="I300" s="324"/>
    </row>
    <row r="301" spans="9:9" x14ac:dyDescent="0.15">
      <c r="I301" s="324"/>
    </row>
    <row r="302" spans="9:9" x14ac:dyDescent="0.15">
      <c r="I302" s="324"/>
    </row>
    <row r="303" spans="9:9" x14ac:dyDescent="0.15">
      <c r="I303" s="324"/>
    </row>
    <row r="304" spans="9:9" x14ac:dyDescent="0.15">
      <c r="I304" s="324"/>
    </row>
    <row r="305" spans="9:20" x14ac:dyDescent="0.15">
      <c r="I305" s="324"/>
    </row>
    <row r="306" spans="9:20" x14ac:dyDescent="0.15">
      <c r="I306" s="324"/>
    </row>
    <row r="307" spans="9:20" x14ac:dyDescent="0.15">
      <c r="I307" s="324"/>
    </row>
    <row r="308" spans="9:20" x14ac:dyDescent="0.15">
      <c r="I308" s="324"/>
    </row>
    <row r="309" spans="9:20" x14ac:dyDescent="0.15">
      <c r="I309" s="324"/>
    </row>
    <row r="310" spans="9:20" x14ac:dyDescent="0.15">
      <c r="I310" s="324"/>
    </row>
    <row r="311" spans="9:20" x14ac:dyDescent="0.15">
      <c r="I311" s="324"/>
    </row>
    <row r="312" spans="9:20" x14ac:dyDescent="0.15">
      <c r="I312" s="324"/>
    </row>
    <row r="313" spans="9:20" x14ac:dyDescent="0.15">
      <c r="I313" s="324"/>
      <c r="S313" s="325"/>
    </row>
    <row r="314" spans="9:20" x14ac:dyDescent="0.15">
      <c r="I314" s="324"/>
      <c r="S314" s="325"/>
    </row>
    <row r="315" spans="9:20" x14ac:dyDescent="0.15">
      <c r="I315" s="324"/>
      <c r="S315" s="325"/>
      <c r="T315" s="325"/>
    </row>
    <row r="316" spans="9:20" x14ac:dyDescent="0.15">
      <c r="I316" s="324"/>
      <c r="S316" s="325"/>
      <c r="T316" s="325"/>
    </row>
    <row r="317" spans="9:20" x14ac:dyDescent="0.15">
      <c r="I317" s="324"/>
      <c r="S317" s="325"/>
      <c r="T317" s="325"/>
    </row>
    <row r="318" spans="9:20" x14ac:dyDescent="0.15">
      <c r="I318" s="324"/>
      <c r="S318" s="325"/>
      <c r="T318" s="325"/>
    </row>
    <row r="319" spans="9:20" x14ac:dyDescent="0.15">
      <c r="I319" s="324"/>
      <c r="S319" s="325"/>
      <c r="T319" s="325"/>
    </row>
    <row r="320" spans="9:20" x14ac:dyDescent="0.15">
      <c r="I320" s="324"/>
      <c r="S320" s="325"/>
      <c r="T320" s="325"/>
    </row>
    <row r="321" spans="9:20" x14ac:dyDescent="0.15">
      <c r="I321" s="324"/>
      <c r="S321" s="325"/>
      <c r="T321" s="325"/>
    </row>
    <row r="322" spans="9:20" x14ac:dyDescent="0.15">
      <c r="I322" s="324"/>
      <c r="S322" s="325"/>
      <c r="T322" s="325"/>
    </row>
    <row r="323" spans="9:20" x14ac:dyDescent="0.15">
      <c r="I323" s="324"/>
      <c r="S323" s="325"/>
      <c r="T323" s="325"/>
    </row>
    <row r="324" spans="9:20" x14ac:dyDescent="0.15">
      <c r="I324" s="324"/>
      <c r="S324" s="325"/>
      <c r="T324" s="325"/>
    </row>
    <row r="325" spans="9:20" x14ac:dyDescent="0.15">
      <c r="I325" s="324"/>
      <c r="S325" s="325"/>
      <c r="T325" s="325"/>
    </row>
    <row r="326" spans="9:20" x14ac:dyDescent="0.15">
      <c r="I326" s="324"/>
      <c r="S326" s="325"/>
      <c r="T326" s="325"/>
    </row>
    <row r="327" spans="9:20" x14ac:dyDescent="0.15">
      <c r="I327" s="324"/>
      <c r="S327" s="325"/>
      <c r="T327" s="325"/>
    </row>
    <row r="328" spans="9:20" x14ac:dyDescent="0.15">
      <c r="I328" s="324"/>
      <c r="S328" s="325"/>
      <c r="T328" s="325"/>
    </row>
    <row r="329" spans="9:20" x14ac:dyDescent="0.15">
      <c r="I329" s="324"/>
      <c r="S329" s="325"/>
      <c r="T329" s="325"/>
    </row>
    <row r="330" spans="9:20" x14ac:dyDescent="0.15">
      <c r="I330" s="324"/>
      <c r="S330" s="325"/>
      <c r="T330" s="325"/>
    </row>
    <row r="331" spans="9:20" x14ac:dyDescent="0.15">
      <c r="I331" s="324"/>
      <c r="S331" s="325"/>
      <c r="T331" s="325"/>
    </row>
    <row r="332" spans="9:20" x14ac:dyDescent="0.15">
      <c r="I332" s="324"/>
      <c r="S332" s="325"/>
      <c r="T332" s="325"/>
    </row>
    <row r="333" spans="9:20" x14ac:dyDescent="0.15">
      <c r="I333" s="324"/>
      <c r="S333" s="325"/>
      <c r="T333" s="325"/>
    </row>
    <row r="334" spans="9:20" x14ac:dyDescent="0.15">
      <c r="I334" s="324"/>
      <c r="S334" s="325"/>
      <c r="T334" s="325"/>
    </row>
    <row r="335" spans="9:20" x14ac:dyDescent="0.15">
      <c r="I335" s="324"/>
      <c r="S335" s="325"/>
      <c r="T335" s="325"/>
    </row>
    <row r="336" spans="9:20" x14ac:dyDescent="0.15">
      <c r="I336" s="324"/>
      <c r="S336" s="325"/>
      <c r="T336" s="325"/>
    </row>
    <row r="337" spans="9:34" x14ac:dyDescent="0.15">
      <c r="I337" s="324"/>
      <c r="S337" s="325"/>
      <c r="T337" s="325"/>
    </row>
    <row r="338" spans="9:34" x14ac:dyDescent="0.15">
      <c r="I338" s="324"/>
      <c r="S338" s="325"/>
      <c r="T338" s="325"/>
    </row>
    <row r="339" spans="9:34" x14ac:dyDescent="0.15">
      <c r="I339" s="324"/>
      <c r="S339" s="325"/>
      <c r="T339" s="325"/>
    </row>
    <row r="340" spans="9:34" x14ac:dyDescent="0.15">
      <c r="I340" s="324"/>
      <c r="S340" s="325"/>
      <c r="T340" s="325"/>
    </row>
    <row r="341" spans="9:34" x14ac:dyDescent="0.15">
      <c r="I341" s="324"/>
      <c r="S341" s="325"/>
      <c r="T341" s="325"/>
    </row>
    <row r="342" spans="9:34" x14ac:dyDescent="0.15">
      <c r="I342" s="324"/>
      <c r="S342" s="325"/>
      <c r="T342" s="325"/>
    </row>
    <row r="343" spans="9:34" x14ac:dyDescent="0.15">
      <c r="I343" s="324"/>
      <c r="S343" s="325"/>
      <c r="T343" s="325"/>
    </row>
    <row r="344" spans="9:34" x14ac:dyDescent="0.15">
      <c r="I344" s="324"/>
      <c r="S344" s="325"/>
      <c r="T344" s="325"/>
    </row>
    <row r="345" spans="9:34" x14ac:dyDescent="0.15">
      <c r="I345" s="324"/>
      <c r="S345" s="325"/>
      <c r="T345" s="325"/>
    </row>
    <row r="346" spans="9:34" x14ac:dyDescent="0.15">
      <c r="I346" s="324"/>
      <c r="S346" s="325"/>
      <c r="T346" s="325"/>
    </row>
    <row r="347" spans="9:34" x14ac:dyDescent="0.15">
      <c r="I347" s="324"/>
      <c r="S347" s="325"/>
      <c r="T347" s="325"/>
    </row>
    <row r="348" spans="9:34" x14ac:dyDescent="0.15">
      <c r="I348" s="324"/>
      <c r="S348" s="325"/>
      <c r="T348" s="325"/>
    </row>
    <row r="349" spans="9:34" x14ac:dyDescent="0.15">
      <c r="I349" s="324"/>
      <c r="S349" s="325"/>
      <c r="T349" s="325"/>
    </row>
    <row r="350" spans="9:34" x14ac:dyDescent="0.15">
      <c r="I350" s="324"/>
      <c r="S350" s="325"/>
      <c r="T350" s="325"/>
      <c r="AG350" s="326"/>
      <c r="AH350" s="326"/>
    </row>
    <row r="351" spans="9:34" x14ac:dyDescent="0.15">
      <c r="I351" s="324"/>
      <c r="S351" s="325"/>
      <c r="T351" s="325"/>
    </row>
    <row r="352" spans="9:34" x14ac:dyDescent="0.15">
      <c r="I352" s="324"/>
      <c r="S352" s="325"/>
      <c r="T352" s="325"/>
    </row>
    <row r="353" spans="9:20" x14ac:dyDescent="0.15">
      <c r="I353" s="324"/>
      <c r="S353" s="325"/>
      <c r="T353" s="325"/>
    </row>
    <row r="354" spans="9:20" x14ac:dyDescent="0.15">
      <c r="I354" s="324"/>
      <c r="S354" s="325"/>
      <c r="T354" s="325"/>
    </row>
    <row r="355" spans="9:20" x14ac:dyDescent="0.15">
      <c r="I355" s="324"/>
      <c r="S355" s="325"/>
      <c r="T355" s="325"/>
    </row>
    <row r="356" spans="9:20" x14ac:dyDescent="0.15">
      <c r="I356" s="324"/>
      <c r="S356" s="325"/>
      <c r="T356" s="325"/>
    </row>
    <row r="357" spans="9:20" x14ac:dyDescent="0.15">
      <c r="S357" s="325"/>
      <c r="T357" s="325"/>
    </row>
    <row r="358" spans="9:20" x14ac:dyDescent="0.15">
      <c r="S358" s="325"/>
      <c r="T358" s="325"/>
    </row>
    <row r="359" spans="9:20" x14ac:dyDescent="0.15">
      <c r="S359" s="325"/>
      <c r="T359" s="325"/>
    </row>
    <row r="360" spans="9:20" x14ac:dyDescent="0.15">
      <c r="S360" s="325"/>
      <c r="T360" s="325"/>
    </row>
    <row r="361" spans="9:20" x14ac:dyDescent="0.15">
      <c r="S361" s="325"/>
      <c r="T361" s="325"/>
    </row>
    <row r="362" spans="9:20" x14ac:dyDescent="0.15">
      <c r="S362" s="325"/>
      <c r="T362" s="325"/>
    </row>
    <row r="363" spans="9:20" x14ac:dyDescent="0.15">
      <c r="S363" s="325"/>
      <c r="T363" s="325"/>
    </row>
    <row r="364" spans="9:20" x14ac:dyDescent="0.15">
      <c r="S364" s="325"/>
      <c r="T364" s="325"/>
    </row>
    <row r="365" spans="9:20" x14ac:dyDescent="0.15">
      <c r="S365" s="325"/>
      <c r="T365" s="325"/>
    </row>
    <row r="366" spans="9:20" x14ac:dyDescent="0.15">
      <c r="S366" s="325"/>
      <c r="T366" s="325"/>
    </row>
    <row r="367" spans="9:20" x14ac:dyDescent="0.15">
      <c r="S367" s="325"/>
      <c r="T367" s="325"/>
    </row>
    <row r="368" spans="9:20" x14ac:dyDescent="0.15">
      <c r="S368" s="325"/>
      <c r="T368" s="325"/>
    </row>
    <row r="369" spans="19:20" x14ac:dyDescent="0.15">
      <c r="S369" s="325"/>
      <c r="T369" s="325"/>
    </row>
    <row r="370" spans="19:20" x14ac:dyDescent="0.15">
      <c r="S370" s="325"/>
      <c r="T370" s="325"/>
    </row>
    <row r="371" spans="19:20" x14ac:dyDescent="0.15">
      <c r="S371" s="325"/>
      <c r="T371" s="325"/>
    </row>
    <row r="372" spans="19:20" x14ac:dyDescent="0.15">
      <c r="S372" s="325"/>
      <c r="T372" s="325"/>
    </row>
    <row r="373" spans="19:20" x14ac:dyDescent="0.15">
      <c r="S373" s="325"/>
      <c r="T373" s="325"/>
    </row>
    <row r="374" spans="19:20" x14ac:dyDescent="0.15">
      <c r="S374" s="325"/>
      <c r="T374" s="325"/>
    </row>
    <row r="375" spans="19:20" x14ac:dyDescent="0.15">
      <c r="S375" s="325"/>
      <c r="T375" s="325"/>
    </row>
    <row r="376" spans="19:20" x14ac:dyDescent="0.15">
      <c r="S376" s="325"/>
      <c r="T376" s="325"/>
    </row>
    <row r="377" spans="19:20" x14ac:dyDescent="0.15">
      <c r="S377" s="325"/>
      <c r="T377" s="325"/>
    </row>
    <row r="378" spans="19:20" x14ac:dyDescent="0.15">
      <c r="S378" s="325"/>
      <c r="T378" s="325"/>
    </row>
    <row r="379" spans="19:20" x14ac:dyDescent="0.15">
      <c r="S379" s="325"/>
      <c r="T379" s="325"/>
    </row>
    <row r="380" spans="19:20" x14ac:dyDescent="0.15">
      <c r="S380" s="325"/>
      <c r="T380" s="325"/>
    </row>
    <row r="381" spans="19:20" x14ac:dyDescent="0.15">
      <c r="S381" s="325"/>
      <c r="T381" s="325"/>
    </row>
    <row r="382" spans="19:20" x14ac:dyDescent="0.15">
      <c r="S382" s="325"/>
      <c r="T382" s="325"/>
    </row>
    <row r="383" spans="19:20" x14ac:dyDescent="0.15">
      <c r="S383" s="325"/>
      <c r="T383" s="325"/>
    </row>
    <row r="384" spans="19:20" x14ac:dyDescent="0.15">
      <c r="S384" s="325"/>
      <c r="T384" s="325"/>
    </row>
    <row r="385" spans="19:34" x14ac:dyDescent="0.15">
      <c r="S385" s="325"/>
      <c r="T385" s="325"/>
    </row>
    <row r="386" spans="19:34" x14ac:dyDescent="0.15">
      <c r="S386" s="325"/>
      <c r="T386" s="325"/>
    </row>
    <row r="387" spans="19:34" x14ac:dyDescent="0.15">
      <c r="S387" s="325"/>
      <c r="T387" s="325"/>
    </row>
    <row r="388" spans="19:34" x14ac:dyDescent="0.15">
      <c r="S388" s="325"/>
      <c r="T388" s="325"/>
    </row>
    <row r="389" spans="19:34" x14ac:dyDescent="0.15">
      <c r="S389" s="325"/>
      <c r="T389" s="325"/>
    </row>
    <row r="390" spans="19:34" x14ac:dyDescent="0.15">
      <c r="S390" s="325"/>
      <c r="T390" s="325"/>
    </row>
    <row r="391" spans="19:34" x14ac:dyDescent="0.15">
      <c r="S391" s="325"/>
      <c r="T391" s="325"/>
    </row>
    <row r="392" spans="19:34" x14ac:dyDescent="0.15">
      <c r="S392" s="325"/>
      <c r="T392" s="325"/>
    </row>
    <row r="393" spans="19:34" x14ac:dyDescent="0.15">
      <c r="S393" s="325"/>
      <c r="T393" s="325"/>
      <c r="AG393" s="326"/>
      <c r="AH393" s="326"/>
    </row>
    <row r="394" spans="19:34" x14ac:dyDescent="0.15">
      <c r="S394" s="325"/>
      <c r="T394" s="325"/>
    </row>
    <row r="395" spans="19:34" x14ac:dyDescent="0.15">
      <c r="S395" s="325"/>
      <c r="T395" s="325"/>
    </row>
    <row r="396" spans="19:34" x14ac:dyDescent="0.15">
      <c r="S396" s="325"/>
      <c r="T396" s="325"/>
    </row>
    <row r="397" spans="19:34" x14ac:dyDescent="0.15">
      <c r="S397" s="325"/>
      <c r="T397" s="325"/>
    </row>
    <row r="398" spans="19:34" x14ac:dyDescent="0.15">
      <c r="S398" s="325"/>
      <c r="T398" s="325"/>
    </row>
    <row r="399" spans="19:34" x14ac:dyDescent="0.15">
      <c r="S399" s="325"/>
      <c r="T399" s="325"/>
    </row>
    <row r="400" spans="19:34" x14ac:dyDescent="0.15">
      <c r="S400" s="325"/>
      <c r="T400" s="325"/>
    </row>
    <row r="401" spans="19:20" x14ac:dyDescent="0.15">
      <c r="S401" s="325"/>
      <c r="T401" s="325"/>
    </row>
    <row r="402" spans="19:20" x14ac:dyDescent="0.15">
      <c r="S402" s="325"/>
      <c r="T402" s="325"/>
    </row>
    <row r="403" spans="19:20" x14ac:dyDescent="0.15">
      <c r="S403" s="325"/>
      <c r="T403" s="325"/>
    </row>
    <row r="404" spans="19:20" x14ac:dyDescent="0.15">
      <c r="S404" s="325"/>
      <c r="T404" s="325"/>
    </row>
    <row r="405" spans="19:20" x14ac:dyDescent="0.15">
      <c r="S405" s="325"/>
      <c r="T405" s="325"/>
    </row>
    <row r="406" spans="19:20" x14ac:dyDescent="0.15">
      <c r="S406" s="325"/>
      <c r="T406" s="325"/>
    </row>
    <row r="407" spans="19:20" x14ac:dyDescent="0.15">
      <c r="S407" s="325"/>
      <c r="T407" s="325"/>
    </row>
    <row r="408" spans="19:20" x14ac:dyDescent="0.15">
      <c r="S408" s="325"/>
      <c r="T408" s="325"/>
    </row>
    <row r="409" spans="19:20" x14ac:dyDescent="0.15">
      <c r="S409" s="325"/>
      <c r="T409" s="325"/>
    </row>
    <row r="410" spans="19:20" x14ac:dyDescent="0.15">
      <c r="S410" s="325"/>
      <c r="T410" s="325"/>
    </row>
    <row r="411" spans="19:20" x14ac:dyDescent="0.15">
      <c r="S411" s="325"/>
      <c r="T411" s="325"/>
    </row>
    <row r="412" spans="19:20" x14ac:dyDescent="0.15">
      <c r="S412" s="325"/>
      <c r="T412" s="325"/>
    </row>
    <row r="413" spans="19:20" x14ac:dyDescent="0.15">
      <c r="S413" s="325"/>
      <c r="T413" s="325"/>
    </row>
    <row r="414" spans="19:20" x14ac:dyDescent="0.15">
      <c r="S414" s="325"/>
      <c r="T414" s="325"/>
    </row>
    <row r="415" spans="19:20" x14ac:dyDescent="0.15">
      <c r="S415" s="325"/>
      <c r="T415" s="325"/>
    </row>
    <row r="416" spans="19:20" x14ac:dyDescent="0.15">
      <c r="S416" s="325"/>
      <c r="T416" s="325"/>
    </row>
    <row r="417" spans="19:20" x14ac:dyDescent="0.15">
      <c r="S417" s="325"/>
      <c r="T417" s="325"/>
    </row>
    <row r="418" spans="19:20" x14ac:dyDescent="0.15">
      <c r="S418" s="325"/>
      <c r="T418" s="325"/>
    </row>
    <row r="419" spans="19:20" x14ac:dyDescent="0.15">
      <c r="S419" s="325"/>
      <c r="T419" s="325"/>
    </row>
    <row r="420" spans="19:20" x14ac:dyDescent="0.15">
      <c r="S420" s="325"/>
      <c r="T420" s="325"/>
    </row>
    <row r="421" spans="19:20" x14ac:dyDescent="0.15">
      <c r="S421" s="325"/>
      <c r="T421" s="325"/>
    </row>
    <row r="422" spans="19:20" x14ac:dyDescent="0.15">
      <c r="S422" s="325"/>
      <c r="T422" s="325"/>
    </row>
    <row r="423" spans="19:20" x14ac:dyDescent="0.15">
      <c r="S423" s="325"/>
      <c r="T423" s="325"/>
    </row>
    <row r="424" spans="19:20" x14ac:dyDescent="0.15">
      <c r="S424" s="325"/>
      <c r="T424" s="325"/>
    </row>
    <row r="425" spans="19:20" x14ac:dyDescent="0.15">
      <c r="S425" s="325"/>
      <c r="T425" s="325"/>
    </row>
    <row r="426" spans="19:20" x14ac:dyDescent="0.15">
      <c r="S426" s="325"/>
      <c r="T426" s="325"/>
    </row>
    <row r="427" spans="19:20" x14ac:dyDescent="0.15">
      <c r="T427" s="325"/>
    </row>
    <row r="428" spans="19:20" x14ac:dyDescent="0.15">
      <c r="T428" s="325"/>
    </row>
    <row r="480" spans="19:19" x14ac:dyDescent="0.15">
      <c r="S480" s="327"/>
    </row>
    <row r="481" spans="10:20" x14ac:dyDescent="0.15">
      <c r="S481" s="327"/>
    </row>
    <row r="482" spans="10:20" x14ac:dyDescent="0.15">
      <c r="S482" s="327"/>
      <c r="T482" s="327"/>
    </row>
    <row r="483" spans="10:20" x14ac:dyDescent="0.15">
      <c r="S483" s="327"/>
      <c r="T483" s="327"/>
    </row>
    <row r="484" spans="10:20" x14ac:dyDescent="0.15">
      <c r="T484" s="327"/>
    </row>
    <row r="485" spans="10:20" x14ac:dyDescent="0.15">
      <c r="T485" s="327"/>
    </row>
    <row r="488" spans="10:20" x14ac:dyDescent="0.15">
      <c r="J488" s="324" t="s">
        <v>2081</v>
      </c>
      <c r="K488" s="324"/>
      <c r="L488" s="324"/>
      <c r="M488" s="324"/>
      <c r="N488" s="324"/>
      <c r="O488" s="324"/>
      <c r="P488" s="324"/>
      <c r="Q488" s="324"/>
    </row>
    <row r="489" spans="10:20" x14ac:dyDescent="0.15">
      <c r="J489" s="324" t="s">
        <v>2082</v>
      </c>
      <c r="K489" s="324"/>
      <c r="L489" s="324"/>
      <c r="M489" s="324"/>
      <c r="N489" s="324"/>
      <c r="O489" s="324"/>
      <c r="P489" s="324"/>
      <c r="Q489" s="324"/>
    </row>
    <row r="490" spans="10:20" x14ac:dyDescent="0.15">
      <c r="J490" s="324" t="s">
        <v>2083</v>
      </c>
      <c r="K490" s="324"/>
      <c r="L490" s="324"/>
      <c r="M490" s="324"/>
      <c r="N490" s="324"/>
      <c r="O490" s="324"/>
      <c r="P490" s="324"/>
      <c r="Q490" s="324"/>
    </row>
    <row r="491" spans="10:20" x14ac:dyDescent="0.15">
      <c r="J491" s="324" t="s">
        <v>2084</v>
      </c>
      <c r="K491" s="324"/>
      <c r="L491" s="324"/>
      <c r="M491" s="324"/>
      <c r="N491" s="324"/>
      <c r="O491" s="324"/>
      <c r="P491" s="324"/>
      <c r="Q491" s="324"/>
    </row>
  </sheetData>
  <sheetProtection password="CA24" sheet="1" formatCells="0"/>
  <mergeCells count="33">
    <mergeCell ref="D99:F100"/>
    <mergeCell ref="H99:P100"/>
    <mergeCell ref="F102:F103"/>
    <mergeCell ref="G102:H102"/>
    <mergeCell ref="I102:I103"/>
    <mergeCell ref="J102:J103"/>
    <mergeCell ref="K102:L102"/>
    <mergeCell ref="M102:O102"/>
    <mergeCell ref="V10:X14"/>
    <mergeCell ref="D12:F13"/>
    <mergeCell ref="H12:P13"/>
    <mergeCell ref="F15:F16"/>
    <mergeCell ref="G15:H15"/>
    <mergeCell ref="I15:I16"/>
    <mergeCell ref="J15:J16"/>
    <mergeCell ref="K15:L15"/>
    <mergeCell ref="M15:O15"/>
    <mergeCell ref="M5:O5"/>
    <mergeCell ref="G8:I9"/>
    <mergeCell ref="J8:J9"/>
    <mergeCell ref="K8:K9"/>
    <mergeCell ref="L8:L9"/>
    <mergeCell ref="M8:O9"/>
    <mergeCell ref="A1:Q1"/>
    <mergeCell ref="U1:W1"/>
    <mergeCell ref="A2:B10"/>
    <mergeCell ref="D2:F3"/>
    <mergeCell ref="G2:J3"/>
    <mergeCell ref="M3:O3"/>
    <mergeCell ref="M4:O4"/>
    <mergeCell ref="V4:X8"/>
    <mergeCell ref="E5:F6"/>
    <mergeCell ref="G5:G6"/>
  </mergeCells>
  <phoneticPr fontId="1"/>
  <conditionalFormatting sqref="G58:H96 O6 G145:I183 K55:L96 G5:G6 M6 K130:L183">
    <cfRule type="cellIs" dxfId="270" priority="264" stopIfTrue="1" operator="equal">
      <formula>""</formula>
    </cfRule>
  </conditionalFormatting>
  <conditionalFormatting sqref="G58:G96">
    <cfRule type="cellIs" dxfId="269" priority="-1" stopIfTrue="1" operator="greaterThan">
      <formula>""""""</formula>
    </cfRule>
  </conditionalFormatting>
  <conditionalFormatting sqref="L4:M5">
    <cfRule type="cellIs" dxfId="268" priority="263" stopIfTrue="1" operator="equal">
      <formula>""</formula>
    </cfRule>
  </conditionalFormatting>
  <conditionalFormatting sqref="G17:I36 G37:H57">
    <cfRule type="cellIs" dxfId="267" priority="262" stopIfTrue="1" operator="equal">
      <formula>""</formula>
    </cfRule>
  </conditionalFormatting>
  <conditionalFormatting sqref="G26:G57">
    <cfRule type="cellIs" dxfId="266" priority="258" stopIfTrue="1" operator="greaterThan">
      <formula>""""""</formula>
    </cfRule>
  </conditionalFormatting>
  <conditionalFormatting sqref="K17:L54">
    <cfRule type="cellIs" dxfId="265" priority="261" stopIfTrue="1" operator="equal">
      <formula>""</formula>
    </cfRule>
  </conditionalFormatting>
  <conditionalFormatting sqref="G118:I144">
    <cfRule type="cellIs" dxfId="264" priority="260" stopIfTrue="1" operator="equal">
      <formula>""</formula>
    </cfRule>
  </conditionalFormatting>
  <conditionalFormatting sqref="K104:L129">
    <cfRule type="cellIs" dxfId="263" priority="259" stopIfTrue="1" operator="equal">
      <formula>""</formula>
    </cfRule>
  </conditionalFormatting>
  <conditionalFormatting sqref="N17">
    <cfRule type="cellIs" dxfId="262" priority="-1" stopIfTrue="1" operator="between">
      <formula>1</formula>
      <formula>12</formula>
    </cfRule>
  </conditionalFormatting>
  <conditionalFormatting sqref="O17">
    <cfRule type="cellIs" dxfId="261" priority="257" stopIfTrue="1" operator="between">
      <formula>1</formula>
      <formula>31</formula>
    </cfRule>
  </conditionalFormatting>
  <conditionalFormatting sqref="M183">
    <cfRule type="cellIs" dxfId="260" priority="144" stopIfTrue="1" operator="greaterThan">
      <formula>1900</formula>
    </cfRule>
  </conditionalFormatting>
  <conditionalFormatting sqref="M17">
    <cfRule type="cellIs" dxfId="259" priority="256" stopIfTrue="1" operator="greaterThan">
      <formula>1900</formula>
    </cfRule>
  </conditionalFormatting>
  <conditionalFormatting sqref="N18">
    <cfRule type="cellIs" dxfId="258" priority="255" stopIfTrue="1" operator="between">
      <formula>1</formula>
      <formula>12</formula>
    </cfRule>
  </conditionalFormatting>
  <conditionalFormatting sqref="O18">
    <cfRule type="cellIs" dxfId="257" priority="254" stopIfTrue="1" operator="between">
      <formula>1</formula>
      <formula>31</formula>
    </cfRule>
  </conditionalFormatting>
  <conditionalFormatting sqref="M18">
    <cfRule type="cellIs" dxfId="256" priority="253" stopIfTrue="1" operator="greaterThan">
      <formula>1900</formula>
    </cfRule>
  </conditionalFormatting>
  <conditionalFormatting sqref="N19">
    <cfRule type="cellIs" dxfId="255" priority="252" stopIfTrue="1" operator="between">
      <formula>1</formula>
      <formula>12</formula>
    </cfRule>
  </conditionalFormatting>
  <conditionalFormatting sqref="O19">
    <cfRule type="cellIs" dxfId="254" priority="251" stopIfTrue="1" operator="between">
      <formula>1</formula>
      <formula>31</formula>
    </cfRule>
  </conditionalFormatting>
  <conditionalFormatting sqref="M19">
    <cfRule type="cellIs" dxfId="253" priority="250" stopIfTrue="1" operator="greaterThan">
      <formula>1900</formula>
    </cfRule>
  </conditionalFormatting>
  <conditionalFormatting sqref="N20">
    <cfRule type="cellIs" dxfId="252" priority="249" stopIfTrue="1" operator="between">
      <formula>1</formula>
      <formula>12</formula>
    </cfRule>
  </conditionalFormatting>
  <conditionalFormatting sqref="O20">
    <cfRule type="cellIs" dxfId="251" priority="248" stopIfTrue="1" operator="between">
      <formula>1</formula>
      <formula>31</formula>
    </cfRule>
  </conditionalFormatting>
  <conditionalFormatting sqref="M20">
    <cfRule type="cellIs" dxfId="250" priority="247" stopIfTrue="1" operator="greaterThan">
      <formula>1900</formula>
    </cfRule>
  </conditionalFormatting>
  <conditionalFormatting sqref="N133 N138 N143 N148 N153 N158 N163 N168 N173 N178 N183">
    <cfRule type="cellIs" dxfId="249" priority="146" stopIfTrue="1" operator="between">
      <formula>1</formula>
      <formula>12</formula>
    </cfRule>
  </conditionalFormatting>
  <conditionalFormatting sqref="O133 O138 O143 O148 O153 O158 O163 O168 O173 O178 O183">
    <cfRule type="cellIs" dxfId="248" priority="145" stopIfTrue="1" operator="between">
      <formula>1</formula>
      <formula>31</formula>
    </cfRule>
  </conditionalFormatting>
  <conditionalFormatting sqref="N21">
    <cfRule type="cellIs" dxfId="247" priority="246" stopIfTrue="1" operator="between">
      <formula>1</formula>
      <formula>12</formula>
    </cfRule>
  </conditionalFormatting>
  <conditionalFormatting sqref="O21">
    <cfRule type="cellIs" dxfId="246" priority="245" stopIfTrue="1" operator="between">
      <formula>1</formula>
      <formula>31</formula>
    </cfRule>
  </conditionalFormatting>
  <conditionalFormatting sqref="M21">
    <cfRule type="cellIs" dxfId="245" priority="244" stopIfTrue="1" operator="greaterThan">
      <formula>1900</formula>
    </cfRule>
  </conditionalFormatting>
  <conditionalFormatting sqref="N22">
    <cfRule type="cellIs" dxfId="244" priority="243" stopIfTrue="1" operator="between">
      <formula>1</formula>
      <formula>12</formula>
    </cfRule>
  </conditionalFormatting>
  <conditionalFormatting sqref="O22">
    <cfRule type="cellIs" dxfId="243" priority="242" stopIfTrue="1" operator="between">
      <formula>1</formula>
      <formula>31</formula>
    </cfRule>
  </conditionalFormatting>
  <conditionalFormatting sqref="M22">
    <cfRule type="cellIs" dxfId="242" priority="241" stopIfTrue="1" operator="greaterThan">
      <formula>1900</formula>
    </cfRule>
  </conditionalFormatting>
  <conditionalFormatting sqref="N23">
    <cfRule type="cellIs" dxfId="241" priority="240" stopIfTrue="1" operator="between">
      <formula>1</formula>
      <formula>12</formula>
    </cfRule>
  </conditionalFormatting>
  <conditionalFormatting sqref="O23">
    <cfRule type="cellIs" dxfId="240" priority="239" stopIfTrue="1" operator="between">
      <formula>1</formula>
      <formula>31</formula>
    </cfRule>
  </conditionalFormatting>
  <conditionalFormatting sqref="M23">
    <cfRule type="cellIs" dxfId="239" priority="238" stopIfTrue="1" operator="greaterThan">
      <formula>1900</formula>
    </cfRule>
  </conditionalFormatting>
  <conditionalFormatting sqref="N24">
    <cfRule type="cellIs" dxfId="238" priority="237" stopIfTrue="1" operator="between">
      <formula>1</formula>
      <formula>12</formula>
    </cfRule>
  </conditionalFormatting>
  <conditionalFormatting sqref="O24">
    <cfRule type="cellIs" dxfId="237" priority="236" stopIfTrue="1" operator="between">
      <formula>1</formula>
      <formula>31</formula>
    </cfRule>
  </conditionalFormatting>
  <conditionalFormatting sqref="M24">
    <cfRule type="cellIs" dxfId="236" priority="235" stopIfTrue="1" operator="greaterThan">
      <formula>1900</formula>
    </cfRule>
  </conditionalFormatting>
  <conditionalFormatting sqref="N25">
    <cfRule type="cellIs" dxfId="235" priority="234" stopIfTrue="1" operator="between">
      <formula>1</formula>
      <formula>12</formula>
    </cfRule>
  </conditionalFormatting>
  <conditionalFormatting sqref="O25">
    <cfRule type="cellIs" dxfId="234" priority="233" stopIfTrue="1" operator="between">
      <formula>1</formula>
      <formula>31</formula>
    </cfRule>
  </conditionalFormatting>
  <conditionalFormatting sqref="M25">
    <cfRule type="cellIs" dxfId="233" priority="232" stopIfTrue="1" operator="greaterThan">
      <formula>1900</formula>
    </cfRule>
  </conditionalFormatting>
  <conditionalFormatting sqref="N26">
    <cfRule type="cellIs" dxfId="232" priority="231" stopIfTrue="1" operator="between">
      <formula>1</formula>
      <formula>12</formula>
    </cfRule>
  </conditionalFormatting>
  <conditionalFormatting sqref="O26">
    <cfRule type="cellIs" dxfId="231" priority="230" stopIfTrue="1" operator="between">
      <formula>1</formula>
      <formula>31</formula>
    </cfRule>
  </conditionalFormatting>
  <conditionalFormatting sqref="M26">
    <cfRule type="cellIs" dxfId="230" priority="229" stopIfTrue="1" operator="greaterThan">
      <formula>1900</formula>
    </cfRule>
  </conditionalFormatting>
  <conditionalFormatting sqref="N27 N32">
    <cfRule type="cellIs" dxfId="229" priority="228" stopIfTrue="1" operator="between">
      <formula>1</formula>
      <formula>12</formula>
    </cfRule>
  </conditionalFormatting>
  <conditionalFormatting sqref="O27 O32">
    <cfRule type="cellIs" dxfId="228" priority="227" stopIfTrue="1" operator="between">
      <formula>1</formula>
      <formula>31</formula>
    </cfRule>
  </conditionalFormatting>
  <conditionalFormatting sqref="M27 M32">
    <cfRule type="cellIs" dxfId="227" priority="226" stopIfTrue="1" operator="greaterThan">
      <formula>1900</formula>
    </cfRule>
  </conditionalFormatting>
  <conditionalFormatting sqref="N28 N33">
    <cfRule type="cellIs" dxfId="226" priority="225" stopIfTrue="1" operator="between">
      <formula>1</formula>
      <formula>12</formula>
    </cfRule>
  </conditionalFormatting>
  <conditionalFormatting sqref="O28 O33">
    <cfRule type="cellIs" dxfId="225" priority="224" stopIfTrue="1" operator="between">
      <formula>1</formula>
      <formula>31</formula>
    </cfRule>
  </conditionalFormatting>
  <conditionalFormatting sqref="M28 M33">
    <cfRule type="cellIs" dxfId="224" priority="223" stopIfTrue="1" operator="greaterThan">
      <formula>1900</formula>
    </cfRule>
  </conditionalFormatting>
  <conditionalFormatting sqref="N29 N34">
    <cfRule type="cellIs" dxfId="223" priority="222" stopIfTrue="1" operator="between">
      <formula>1</formula>
      <formula>12</formula>
    </cfRule>
  </conditionalFormatting>
  <conditionalFormatting sqref="O29 O34">
    <cfRule type="cellIs" dxfId="222" priority="221" stopIfTrue="1" operator="between">
      <formula>1</formula>
      <formula>31</formula>
    </cfRule>
  </conditionalFormatting>
  <conditionalFormatting sqref="M29 M34">
    <cfRule type="cellIs" dxfId="221" priority="220" stopIfTrue="1" operator="greaterThan">
      <formula>1900</formula>
    </cfRule>
  </conditionalFormatting>
  <conditionalFormatting sqref="N30 N35">
    <cfRule type="cellIs" dxfId="220" priority="219" stopIfTrue="1" operator="between">
      <formula>1</formula>
      <formula>12</formula>
    </cfRule>
  </conditionalFormatting>
  <conditionalFormatting sqref="O30 O35">
    <cfRule type="cellIs" dxfId="219" priority="218" stopIfTrue="1" operator="between">
      <formula>1</formula>
      <formula>31</formula>
    </cfRule>
  </conditionalFormatting>
  <conditionalFormatting sqref="M30 M35">
    <cfRule type="cellIs" dxfId="218" priority="217" stopIfTrue="1" operator="greaterThan">
      <formula>1900</formula>
    </cfRule>
  </conditionalFormatting>
  <conditionalFormatting sqref="N31 N36">
    <cfRule type="cellIs" dxfId="217" priority="216" stopIfTrue="1" operator="between">
      <formula>1</formula>
      <formula>12</formula>
    </cfRule>
  </conditionalFormatting>
  <conditionalFormatting sqref="O31 O36">
    <cfRule type="cellIs" dxfId="216" priority="215" stopIfTrue="1" operator="between">
      <formula>1</formula>
      <formula>31</formula>
    </cfRule>
  </conditionalFormatting>
  <conditionalFormatting sqref="M31 M36">
    <cfRule type="cellIs" dxfId="215" priority="214" stopIfTrue="1" operator="greaterThan">
      <formula>1900</formula>
    </cfRule>
  </conditionalFormatting>
  <conditionalFormatting sqref="N104">
    <cfRule type="cellIs" dxfId="214" priority="213" stopIfTrue="1" operator="between">
      <formula>1</formula>
      <formula>12</formula>
    </cfRule>
  </conditionalFormatting>
  <conditionalFormatting sqref="O104">
    <cfRule type="cellIs" dxfId="213" priority="212" stopIfTrue="1" operator="between">
      <formula>1</formula>
      <formula>31</formula>
    </cfRule>
  </conditionalFormatting>
  <conditionalFormatting sqref="M104">
    <cfRule type="cellIs" dxfId="212" priority="211" stopIfTrue="1" operator="greaterThan">
      <formula>1900</formula>
    </cfRule>
  </conditionalFormatting>
  <conditionalFormatting sqref="N105">
    <cfRule type="cellIs" dxfId="211" priority="210" stopIfTrue="1" operator="between">
      <formula>1</formula>
      <formula>12</formula>
    </cfRule>
  </conditionalFormatting>
  <conditionalFormatting sqref="O105">
    <cfRule type="cellIs" dxfId="210" priority="209" stopIfTrue="1" operator="between">
      <formula>1</formula>
      <formula>31</formula>
    </cfRule>
  </conditionalFormatting>
  <conditionalFormatting sqref="M105">
    <cfRule type="cellIs" dxfId="209" priority="208" stopIfTrue="1" operator="greaterThan">
      <formula>1900</formula>
    </cfRule>
  </conditionalFormatting>
  <conditionalFormatting sqref="N106">
    <cfRule type="cellIs" dxfId="208" priority="207" stopIfTrue="1" operator="between">
      <formula>1</formula>
      <formula>12</formula>
    </cfRule>
  </conditionalFormatting>
  <conditionalFormatting sqref="O106">
    <cfRule type="cellIs" dxfId="207" priority="206" stopIfTrue="1" operator="between">
      <formula>1</formula>
      <formula>31</formula>
    </cfRule>
  </conditionalFormatting>
  <conditionalFormatting sqref="M106">
    <cfRule type="cellIs" dxfId="206" priority="205" stopIfTrue="1" operator="greaterThan">
      <formula>1900</formula>
    </cfRule>
  </conditionalFormatting>
  <conditionalFormatting sqref="N107">
    <cfRule type="cellIs" dxfId="205" priority="204" stopIfTrue="1" operator="between">
      <formula>1</formula>
      <formula>12</formula>
    </cfRule>
  </conditionalFormatting>
  <conditionalFormatting sqref="O107">
    <cfRule type="cellIs" dxfId="204" priority="203" stopIfTrue="1" operator="between">
      <formula>1</formula>
      <formula>31</formula>
    </cfRule>
  </conditionalFormatting>
  <conditionalFormatting sqref="M107">
    <cfRule type="cellIs" dxfId="203" priority="202" stopIfTrue="1" operator="greaterThan">
      <formula>1900</formula>
    </cfRule>
  </conditionalFormatting>
  <conditionalFormatting sqref="N108">
    <cfRule type="cellIs" dxfId="202" priority="201" stopIfTrue="1" operator="between">
      <formula>1</formula>
      <formula>12</formula>
    </cfRule>
  </conditionalFormatting>
  <conditionalFormatting sqref="O108">
    <cfRule type="cellIs" dxfId="201" priority="200" stopIfTrue="1" operator="between">
      <formula>1</formula>
      <formula>31</formula>
    </cfRule>
  </conditionalFormatting>
  <conditionalFormatting sqref="M108">
    <cfRule type="cellIs" dxfId="200" priority="199" stopIfTrue="1" operator="greaterThan">
      <formula>1900</formula>
    </cfRule>
  </conditionalFormatting>
  <conditionalFormatting sqref="N109">
    <cfRule type="cellIs" dxfId="199" priority="198" stopIfTrue="1" operator="between">
      <formula>1</formula>
      <formula>12</formula>
    </cfRule>
  </conditionalFormatting>
  <conditionalFormatting sqref="O109">
    <cfRule type="cellIs" dxfId="198" priority="197" stopIfTrue="1" operator="between">
      <formula>1</formula>
      <formula>31</formula>
    </cfRule>
  </conditionalFormatting>
  <conditionalFormatting sqref="M109">
    <cfRule type="cellIs" dxfId="197" priority="196" stopIfTrue="1" operator="greaterThan">
      <formula>1900</formula>
    </cfRule>
  </conditionalFormatting>
  <conditionalFormatting sqref="N110">
    <cfRule type="cellIs" dxfId="196" priority="195" stopIfTrue="1" operator="between">
      <formula>1</formula>
      <formula>12</formula>
    </cfRule>
  </conditionalFormatting>
  <conditionalFormatting sqref="O110">
    <cfRule type="cellIs" dxfId="195" priority="194" stopIfTrue="1" operator="between">
      <formula>1</formula>
      <formula>31</formula>
    </cfRule>
  </conditionalFormatting>
  <conditionalFormatting sqref="M110">
    <cfRule type="cellIs" dxfId="194" priority="193" stopIfTrue="1" operator="greaterThan">
      <formula>1900</formula>
    </cfRule>
  </conditionalFormatting>
  <conditionalFormatting sqref="N111">
    <cfRule type="cellIs" dxfId="193" priority="192" stopIfTrue="1" operator="between">
      <formula>1</formula>
      <formula>12</formula>
    </cfRule>
  </conditionalFormatting>
  <conditionalFormatting sqref="O111">
    <cfRule type="cellIs" dxfId="192" priority="191" stopIfTrue="1" operator="between">
      <formula>1</formula>
      <formula>31</formula>
    </cfRule>
  </conditionalFormatting>
  <conditionalFormatting sqref="M111">
    <cfRule type="cellIs" dxfId="191" priority="190" stopIfTrue="1" operator="greaterThan">
      <formula>1900</formula>
    </cfRule>
  </conditionalFormatting>
  <conditionalFormatting sqref="N112">
    <cfRule type="cellIs" dxfId="190" priority="189" stopIfTrue="1" operator="between">
      <formula>1</formula>
      <formula>12</formula>
    </cfRule>
  </conditionalFormatting>
  <conditionalFormatting sqref="O112">
    <cfRule type="cellIs" dxfId="189" priority="188" stopIfTrue="1" operator="between">
      <formula>1</formula>
      <formula>31</formula>
    </cfRule>
  </conditionalFormatting>
  <conditionalFormatting sqref="M112">
    <cfRule type="cellIs" dxfId="188" priority="187" stopIfTrue="1" operator="greaterThan">
      <formula>1900</formula>
    </cfRule>
  </conditionalFormatting>
  <conditionalFormatting sqref="N113">
    <cfRule type="cellIs" dxfId="187" priority="186" stopIfTrue="1" operator="between">
      <formula>1</formula>
      <formula>12</formula>
    </cfRule>
  </conditionalFormatting>
  <conditionalFormatting sqref="O113">
    <cfRule type="cellIs" dxfId="186" priority="185" stopIfTrue="1" operator="between">
      <formula>1</formula>
      <formula>31</formula>
    </cfRule>
  </conditionalFormatting>
  <conditionalFormatting sqref="M113">
    <cfRule type="cellIs" dxfId="185" priority="184" stopIfTrue="1" operator="greaterThan">
      <formula>1900</formula>
    </cfRule>
  </conditionalFormatting>
  <conditionalFormatting sqref="N114 N119">
    <cfRule type="cellIs" dxfId="184" priority="183" stopIfTrue="1" operator="between">
      <formula>1</formula>
      <formula>12</formula>
    </cfRule>
  </conditionalFormatting>
  <conditionalFormatting sqref="O114 O119">
    <cfRule type="cellIs" dxfId="183" priority="182" stopIfTrue="1" operator="between">
      <formula>1</formula>
      <formula>31</formula>
    </cfRule>
  </conditionalFormatting>
  <conditionalFormatting sqref="M114">
    <cfRule type="cellIs" dxfId="182" priority="181" stopIfTrue="1" operator="greaterThan">
      <formula>1900</formula>
    </cfRule>
  </conditionalFormatting>
  <conditionalFormatting sqref="N115 N120">
    <cfRule type="cellIs" dxfId="181" priority="180" stopIfTrue="1" operator="between">
      <formula>1</formula>
      <formula>12</formula>
    </cfRule>
  </conditionalFormatting>
  <conditionalFormatting sqref="O115 O120">
    <cfRule type="cellIs" dxfId="180" priority="179" stopIfTrue="1" operator="between">
      <formula>1</formula>
      <formula>31</formula>
    </cfRule>
  </conditionalFormatting>
  <conditionalFormatting sqref="M115">
    <cfRule type="cellIs" dxfId="179" priority="178" stopIfTrue="1" operator="greaterThan">
      <formula>1900</formula>
    </cfRule>
  </conditionalFormatting>
  <conditionalFormatting sqref="N116 N121">
    <cfRule type="cellIs" dxfId="178" priority="177" stopIfTrue="1" operator="between">
      <formula>1</formula>
      <formula>12</formula>
    </cfRule>
  </conditionalFormatting>
  <conditionalFormatting sqref="O116 O121">
    <cfRule type="cellIs" dxfId="177" priority="176" stopIfTrue="1" operator="between">
      <formula>1</formula>
      <formula>31</formula>
    </cfRule>
  </conditionalFormatting>
  <conditionalFormatting sqref="M116">
    <cfRule type="cellIs" dxfId="176" priority="175" stopIfTrue="1" operator="greaterThan">
      <formula>1900</formula>
    </cfRule>
  </conditionalFormatting>
  <conditionalFormatting sqref="N117 N122">
    <cfRule type="cellIs" dxfId="175" priority="174" stopIfTrue="1" operator="between">
      <formula>1</formula>
      <formula>12</formula>
    </cfRule>
  </conditionalFormatting>
  <conditionalFormatting sqref="O117 O122">
    <cfRule type="cellIs" dxfId="174" priority="173" stopIfTrue="1" operator="between">
      <formula>1</formula>
      <formula>31</formula>
    </cfRule>
  </conditionalFormatting>
  <conditionalFormatting sqref="M117">
    <cfRule type="cellIs" dxfId="173" priority="172" stopIfTrue="1" operator="greaterThan">
      <formula>1900</formula>
    </cfRule>
  </conditionalFormatting>
  <conditionalFormatting sqref="N118 N123">
    <cfRule type="cellIs" dxfId="172" priority="171" stopIfTrue="1" operator="between">
      <formula>1</formula>
      <formula>12</formula>
    </cfRule>
  </conditionalFormatting>
  <conditionalFormatting sqref="O118 O123">
    <cfRule type="cellIs" dxfId="171" priority="170" stopIfTrue="1" operator="between">
      <formula>1</formula>
      <formula>31</formula>
    </cfRule>
  </conditionalFormatting>
  <conditionalFormatting sqref="M118">
    <cfRule type="cellIs" dxfId="170" priority="169" stopIfTrue="1" operator="greaterThan">
      <formula>1900</formula>
    </cfRule>
  </conditionalFormatting>
  <conditionalFormatting sqref="N124">
    <cfRule type="cellIs" dxfId="169" priority="168" stopIfTrue="1" operator="between">
      <formula>1</formula>
      <formula>12</formula>
    </cfRule>
  </conditionalFormatting>
  <conditionalFormatting sqref="O124">
    <cfRule type="cellIs" dxfId="168" priority="167" stopIfTrue="1" operator="between">
      <formula>1</formula>
      <formula>31</formula>
    </cfRule>
  </conditionalFormatting>
  <conditionalFormatting sqref="N125">
    <cfRule type="cellIs" dxfId="167" priority="166" stopIfTrue="1" operator="between">
      <formula>1</formula>
      <formula>12</formula>
    </cfRule>
  </conditionalFormatting>
  <conditionalFormatting sqref="O125">
    <cfRule type="cellIs" dxfId="166" priority="165" stopIfTrue="1" operator="between">
      <formula>1</formula>
      <formula>31</formula>
    </cfRule>
  </conditionalFormatting>
  <conditionalFormatting sqref="N126">
    <cfRule type="cellIs" dxfId="165" priority="164" stopIfTrue="1" operator="between">
      <formula>1</formula>
      <formula>12</formula>
    </cfRule>
  </conditionalFormatting>
  <conditionalFormatting sqref="O126">
    <cfRule type="cellIs" dxfId="164" priority="163" stopIfTrue="1" operator="between">
      <formula>1</formula>
      <formula>31</formula>
    </cfRule>
  </conditionalFormatting>
  <conditionalFormatting sqref="N127">
    <cfRule type="cellIs" dxfId="163" priority="162" stopIfTrue="1" operator="between">
      <formula>1</formula>
      <formula>12</formula>
    </cfRule>
  </conditionalFormatting>
  <conditionalFormatting sqref="O127">
    <cfRule type="cellIs" dxfId="162" priority="161" stopIfTrue="1" operator="between">
      <formula>1</formula>
      <formula>31</formula>
    </cfRule>
  </conditionalFormatting>
  <conditionalFormatting sqref="N128">
    <cfRule type="cellIs" dxfId="161" priority="160" stopIfTrue="1" operator="between">
      <formula>1</formula>
      <formula>12</formula>
    </cfRule>
  </conditionalFormatting>
  <conditionalFormatting sqref="O128">
    <cfRule type="cellIs" dxfId="160" priority="159" stopIfTrue="1" operator="between">
      <formula>1</formula>
      <formula>31</formula>
    </cfRule>
  </conditionalFormatting>
  <conditionalFormatting sqref="N129 N134 N139 N144 N149 N154 N159 N164 N169 N174 N179">
    <cfRule type="cellIs" dxfId="159" priority="158" stopIfTrue="1" operator="between">
      <formula>1</formula>
      <formula>12</formula>
    </cfRule>
  </conditionalFormatting>
  <conditionalFormatting sqref="O129 O134 O139 O144 O149 O154 O159 O164 O169 O174 O179">
    <cfRule type="cellIs" dxfId="158" priority="157" stopIfTrue="1" operator="between">
      <formula>1</formula>
      <formula>31</formula>
    </cfRule>
  </conditionalFormatting>
  <conditionalFormatting sqref="M179">
    <cfRule type="cellIs" dxfId="157" priority="156" stopIfTrue="1" operator="greaterThan">
      <formula>1900</formula>
    </cfRule>
  </conditionalFormatting>
  <conditionalFormatting sqref="N130 N135 N140 N145 N150 N155 N160 N165 N170 N175 N180">
    <cfRule type="cellIs" dxfId="156" priority="155" stopIfTrue="1" operator="between">
      <formula>1</formula>
      <formula>12</formula>
    </cfRule>
  </conditionalFormatting>
  <conditionalFormatting sqref="O130 O135 O140 O145 O150 O155 O160 O165 O170 O175 O180">
    <cfRule type="cellIs" dxfId="155" priority="154" stopIfTrue="1" operator="between">
      <formula>1</formula>
      <formula>31</formula>
    </cfRule>
  </conditionalFormatting>
  <conditionalFormatting sqref="M180">
    <cfRule type="cellIs" dxfId="154" priority="153" stopIfTrue="1" operator="greaterThan">
      <formula>1900</formula>
    </cfRule>
  </conditionalFormatting>
  <conditionalFormatting sqref="N131 N136 N141 N146 N151 N156 N161 N166 N171 N176 N181">
    <cfRule type="cellIs" dxfId="153" priority="152" stopIfTrue="1" operator="between">
      <formula>1</formula>
      <formula>12</formula>
    </cfRule>
  </conditionalFormatting>
  <conditionalFormatting sqref="O131 O136 O141 O146 O151 O156 O161 O166 O171 O176 O181">
    <cfRule type="cellIs" dxfId="152" priority="151" stopIfTrue="1" operator="between">
      <formula>1</formula>
      <formula>31</formula>
    </cfRule>
  </conditionalFormatting>
  <conditionalFormatting sqref="M181">
    <cfRule type="cellIs" dxfId="151" priority="150" stopIfTrue="1" operator="greaterThan">
      <formula>1900</formula>
    </cfRule>
  </conditionalFormatting>
  <conditionalFormatting sqref="N132 N137 N142 N147 N152 N157 N162 N167 N172 N177 N182">
    <cfRule type="cellIs" dxfId="150" priority="149" stopIfTrue="1" operator="between">
      <formula>1</formula>
      <formula>12</formula>
    </cfRule>
  </conditionalFormatting>
  <conditionalFormatting sqref="O132 O137 O142 O147 O152 O157 O162 O167 O172 O177 O182">
    <cfRule type="cellIs" dxfId="149" priority="148" stopIfTrue="1" operator="between">
      <formula>1</formula>
      <formula>31</formula>
    </cfRule>
  </conditionalFormatting>
  <conditionalFormatting sqref="M182">
    <cfRule type="cellIs" dxfId="148" priority="147" stopIfTrue="1" operator="greaterThan">
      <formula>1900</formula>
    </cfRule>
  </conditionalFormatting>
  <conditionalFormatting sqref="G104:I117">
    <cfRule type="cellIs" dxfId="147" priority="143" stopIfTrue="1" operator="equal">
      <formula>""</formula>
    </cfRule>
  </conditionalFormatting>
  <conditionalFormatting sqref="M119">
    <cfRule type="cellIs" dxfId="146" priority="142" stopIfTrue="1" operator="greaterThan">
      <formula>1900</formula>
    </cfRule>
  </conditionalFormatting>
  <conditionalFormatting sqref="M120">
    <cfRule type="cellIs" dxfId="145" priority="141" stopIfTrue="1" operator="greaterThan">
      <formula>1900</formula>
    </cfRule>
  </conditionalFormatting>
  <conditionalFormatting sqref="M121">
    <cfRule type="cellIs" dxfId="144" priority="140" stopIfTrue="1" operator="greaterThan">
      <formula>1900</formula>
    </cfRule>
  </conditionalFormatting>
  <conditionalFormatting sqref="M122">
    <cfRule type="cellIs" dxfId="143" priority="139" stopIfTrue="1" operator="greaterThan">
      <formula>1900</formula>
    </cfRule>
  </conditionalFormatting>
  <conditionalFormatting sqref="M123">
    <cfRule type="cellIs" dxfId="142" priority="138" stopIfTrue="1" operator="greaterThan">
      <formula>1900</formula>
    </cfRule>
  </conditionalFormatting>
  <conditionalFormatting sqref="M124">
    <cfRule type="cellIs" dxfId="141" priority="137" stopIfTrue="1" operator="greaterThan">
      <formula>1900</formula>
    </cfRule>
  </conditionalFormatting>
  <conditionalFormatting sqref="M125">
    <cfRule type="cellIs" dxfId="140" priority="136" stopIfTrue="1" operator="greaterThan">
      <formula>1900</formula>
    </cfRule>
  </conditionalFormatting>
  <conditionalFormatting sqref="M126">
    <cfRule type="cellIs" dxfId="139" priority="135" stopIfTrue="1" operator="greaterThan">
      <formula>1900</formula>
    </cfRule>
  </conditionalFormatting>
  <conditionalFormatting sqref="M127">
    <cfRule type="cellIs" dxfId="138" priority="134" stopIfTrue="1" operator="greaterThan">
      <formula>1900</formula>
    </cfRule>
  </conditionalFormatting>
  <conditionalFormatting sqref="M128">
    <cfRule type="cellIs" dxfId="137" priority="133" stopIfTrue="1" operator="greaterThan">
      <formula>1900</formula>
    </cfRule>
  </conditionalFormatting>
  <conditionalFormatting sqref="M129">
    <cfRule type="cellIs" dxfId="136" priority="132" stopIfTrue="1" operator="greaterThan">
      <formula>1900</formula>
    </cfRule>
  </conditionalFormatting>
  <conditionalFormatting sqref="M130">
    <cfRule type="cellIs" dxfId="135" priority="131" stopIfTrue="1" operator="greaterThan">
      <formula>1900</formula>
    </cfRule>
  </conditionalFormatting>
  <conditionalFormatting sqref="M131">
    <cfRule type="cellIs" dxfId="134" priority="130" stopIfTrue="1" operator="greaterThan">
      <formula>1900</formula>
    </cfRule>
  </conditionalFormatting>
  <conditionalFormatting sqref="M132">
    <cfRule type="cellIs" dxfId="133" priority="129" stopIfTrue="1" operator="greaterThan">
      <formula>1900</formula>
    </cfRule>
  </conditionalFormatting>
  <conditionalFormatting sqref="M133">
    <cfRule type="cellIs" dxfId="132" priority="128" stopIfTrue="1" operator="greaterThan">
      <formula>1900</formula>
    </cfRule>
  </conditionalFormatting>
  <conditionalFormatting sqref="M134">
    <cfRule type="cellIs" dxfId="131" priority="127" stopIfTrue="1" operator="greaterThan">
      <formula>1900</formula>
    </cfRule>
  </conditionalFormatting>
  <conditionalFormatting sqref="M135">
    <cfRule type="cellIs" dxfId="130" priority="126" stopIfTrue="1" operator="greaterThan">
      <formula>1900</formula>
    </cfRule>
  </conditionalFormatting>
  <conditionalFormatting sqref="M136">
    <cfRule type="cellIs" dxfId="129" priority="125" stopIfTrue="1" operator="greaterThan">
      <formula>1900</formula>
    </cfRule>
  </conditionalFormatting>
  <conditionalFormatting sqref="M137">
    <cfRule type="cellIs" dxfId="128" priority="124" stopIfTrue="1" operator="greaterThan">
      <formula>1900</formula>
    </cfRule>
  </conditionalFormatting>
  <conditionalFormatting sqref="M138">
    <cfRule type="cellIs" dxfId="127" priority="123" stopIfTrue="1" operator="greaterThan">
      <formula>1900</formula>
    </cfRule>
  </conditionalFormatting>
  <conditionalFormatting sqref="M139">
    <cfRule type="cellIs" dxfId="126" priority="122" stopIfTrue="1" operator="greaterThan">
      <formula>1900</formula>
    </cfRule>
  </conditionalFormatting>
  <conditionalFormatting sqref="M140">
    <cfRule type="cellIs" dxfId="125" priority="121" stopIfTrue="1" operator="greaterThan">
      <formula>1900</formula>
    </cfRule>
  </conditionalFormatting>
  <conditionalFormatting sqref="M141">
    <cfRule type="cellIs" dxfId="124" priority="120" stopIfTrue="1" operator="greaterThan">
      <formula>1900</formula>
    </cfRule>
  </conditionalFormatting>
  <conditionalFormatting sqref="M142">
    <cfRule type="cellIs" dxfId="123" priority="119" stopIfTrue="1" operator="greaterThan">
      <formula>1900</formula>
    </cfRule>
  </conditionalFormatting>
  <conditionalFormatting sqref="M143">
    <cfRule type="cellIs" dxfId="122" priority="118" stopIfTrue="1" operator="greaterThan">
      <formula>1900</formula>
    </cfRule>
  </conditionalFormatting>
  <conditionalFormatting sqref="M144">
    <cfRule type="cellIs" dxfId="121" priority="117" stopIfTrue="1" operator="greaterThan">
      <formula>1900</formula>
    </cfRule>
  </conditionalFormatting>
  <conditionalFormatting sqref="M145">
    <cfRule type="cellIs" dxfId="120" priority="116" stopIfTrue="1" operator="greaterThan">
      <formula>1900</formula>
    </cfRule>
  </conditionalFormatting>
  <conditionalFormatting sqref="M146">
    <cfRule type="cellIs" dxfId="119" priority="115" stopIfTrue="1" operator="greaterThan">
      <formula>1900</formula>
    </cfRule>
  </conditionalFormatting>
  <conditionalFormatting sqref="M147">
    <cfRule type="cellIs" dxfId="118" priority="114" stopIfTrue="1" operator="greaterThan">
      <formula>1900</formula>
    </cfRule>
  </conditionalFormatting>
  <conditionalFormatting sqref="M148">
    <cfRule type="cellIs" dxfId="117" priority="113" stopIfTrue="1" operator="greaterThan">
      <formula>1900</formula>
    </cfRule>
  </conditionalFormatting>
  <conditionalFormatting sqref="M149">
    <cfRule type="cellIs" dxfId="116" priority="112" stopIfTrue="1" operator="greaterThan">
      <formula>1900</formula>
    </cfRule>
  </conditionalFormatting>
  <conditionalFormatting sqref="M150">
    <cfRule type="cellIs" dxfId="115" priority="111" stopIfTrue="1" operator="greaterThan">
      <formula>1900</formula>
    </cfRule>
  </conditionalFormatting>
  <conditionalFormatting sqref="M151">
    <cfRule type="cellIs" dxfId="114" priority="110" stopIfTrue="1" operator="greaterThan">
      <formula>1900</formula>
    </cfRule>
  </conditionalFormatting>
  <conditionalFormatting sqref="M152">
    <cfRule type="cellIs" dxfId="113" priority="109" stopIfTrue="1" operator="greaterThan">
      <formula>1900</formula>
    </cfRule>
  </conditionalFormatting>
  <conditionalFormatting sqref="M153">
    <cfRule type="cellIs" dxfId="112" priority="108" stopIfTrue="1" operator="greaterThan">
      <formula>1900</formula>
    </cfRule>
  </conditionalFormatting>
  <conditionalFormatting sqref="M154">
    <cfRule type="cellIs" dxfId="111" priority="107" stopIfTrue="1" operator="greaterThan">
      <formula>1900</formula>
    </cfRule>
  </conditionalFormatting>
  <conditionalFormatting sqref="M155">
    <cfRule type="cellIs" dxfId="110" priority="106" stopIfTrue="1" operator="greaterThan">
      <formula>1900</formula>
    </cfRule>
  </conditionalFormatting>
  <conditionalFormatting sqref="M156">
    <cfRule type="cellIs" dxfId="109" priority="105" stopIfTrue="1" operator="greaterThan">
      <formula>1900</formula>
    </cfRule>
  </conditionalFormatting>
  <conditionalFormatting sqref="M157">
    <cfRule type="cellIs" dxfId="108" priority="104" stopIfTrue="1" operator="greaterThan">
      <formula>1900</formula>
    </cfRule>
  </conditionalFormatting>
  <conditionalFormatting sqref="M158">
    <cfRule type="cellIs" dxfId="107" priority="103" stopIfTrue="1" operator="greaterThan">
      <formula>1900</formula>
    </cfRule>
  </conditionalFormatting>
  <conditionalFormatting sqref="M159">
    <cfRule type="cellIs" dxfId="106" priority="102" stopIfTrue="1" operator="greaterThan">
      <formula>1900</formula>
    </cfRule>
  </conditionalFormatting>
  <conditionalFormatting sqref="M160">
    <cfRule type="cellIs" dxfId="105" priority="101" stopIfTrue="1" operator="greaterThan">
      <formula>1900</formula>
    </cfRule>
  </conditionalFormatting>
  <conditionalFormatting sqref="M161">
    <cfRule type="cellIs" dxfId="104" priority="100" stopIfTrue="1" operator="greaterThan">
      <formula>1900</formula>
    </cfRule>
  </conditionalFormatting>
  <conditionalFormatting sqref="M162">
    <cfRule type="cellIs" dxfId="103" priority="99" stopIfTrue="1" operator="greaterThan">
      <formula>1900</formula>
    </cfRule>
  </conditionalFormatting>
  <conditionalFormatting sqref="M163">
    <cfRule type="cellIs" dxfId="102" priority="98" stopIfTrue="1" operator="greaterThan">
      <formula>1900</formula>
    </cfRule>
  </conditionalFormatting>
  <conditionalFormatting sqref="M164">
    <cfRule type="cellIs" dxfId="101" priority="97" stopIfTrue="1" operator="greaterThan">
      <formula>1900</formula>
    </cfRule>
  </conditionalFormatting>
  <conditionalFormatting sqref="M165">
    <cfRule type="cellIs" dxfId="100" priority="96" stopIfTrue="1" operator="greaterThan">
      <formula>1900</formula>
    </cfRule>
  </conditionalFormatting>
  <conditionalFormatting sqref="M166">
    <cfRule type="cellIs" dxfId="99" priority="95" stopIfTrue="1" operator="greaterThan">
      <formula>1900</formula>
    </cfRule>
  </conditionalFormatting>
  <conditionalFormatting sqref="M167">
    <cfRule type="cellIs" dxfId="98" priority="94" stopIfTrue="1" operator="greaterThan">
      <formula>1900</formula>
    </cfRule>
  </conditionalFormatting>
  <conditionalFormatting sqref="M168">
    <cfRule type="cellIs" dxfId="97" priority="93" stopIfTrue="1" operator="greaterThan">
      <formula>1900</formula>
    </cfRule>
  </conditionalFormatting>
  <conditionalFormatting sqref="M169">
    <cfRule type="cellIs" dxfId="96" priority="92" stopIfTrue="1" operator="greaterThan">
      <formula>1900</formula>
    </cfRule>
  </conditionalFormatting>
  <conditionalFormatting sqref="M170">
    <cfRule type="cellIs" dxfId="95" priority="91" stopIfTrue="1" operator="greaterThan">
      <formula>1900</formula>
    </cfRule>
  </conditionalFormatting>
  <conditionalFormatting sqref="M171">
    <cfRule type="cellIs" dxfId="94" priority="90" stopIfTrue="1" operator="greaterThan">
      <formula>1900</formula>
    </cfRule>
  </conditionalFormatting>
  <conditionalFormatting sqref="M172">
    <cfRule type="cellIs" dxfId="93" priority="89" stopIfTrue="1" operator="greaterThan">
      <formula>1900</formula>
    </cfRule>
  </conditionalFormatting>
  <conditionalFormatting sqref="M173">
    <cfRule type="cellIs" dxfId="92" priority="88" stopIfTrue="1" operator="greaterThan">
      <formula>1900</formula>
    </cfRule>
  </conditionalFormatting>
  <conditionalFormatting sqref="M174">
    <cfRule type="cellIs" dxfId="91" priority="87" stopIfTrue="1" operator="greaterThan">
      <formula>1900</formula>
    </cfRule>
  </conditionalFormatting>
  <conditionalFormatting sqref="M175">
    <cfRule type="cellIs" dxfId="90" priority="86" stopIfTrue="1" operator="greaterThan">
      <formula>1900</formula>
    </cfRule>
  </conditionalFormatting>
  <conditionalFormatting sqref="M176">
    <cfRule type="cellIs" dxfId="89" priority="85" stopIfTrue="1" operator="greaterThan">
      <formula>1900</formula>
    </cfRule>
  </conditionalFormatting>
  <conditionalFormatting sqref="M177">
    <cfRule type="cellIs" dxfId="88" priority="84" stopIfTrue="1" operator="greaterThan">
      <formula>1900</formula>
    </cfRule>
  </conditionalFormatting>
  <conditionalFormatting sqref="M178">
    <cfRule type="cellIs" dxfId="87" priority="83" stopIfTrue="1" operator="greaterThan">
      <formula>1900</formula>
    </cfRule>
  </conditionalFormatting>
  <conditionalFormatting sqref="I58:I96">
    <cfRule type="cellIs" dxfId="86" priority="82" stopIfTrue="1" operator="equal">
      <formula>""</formula>
    </cfRule>
  </conditionalFormatting>
  <conditionalFormatting sqref="I37:I57">
    <cfRule type="cellIs" dxfId="85" priority="81" stopIfTrue="1" operator="equal">
      <formula>""</formula>
    </cfRule>
  </conditionalFormatting>
  <conditionalFormatting sqref="M96">
    <cfRule type="cellIs" dxfId="84" priority="56" stopIfTrue="1" operator="greaterThan">
      <formula>1900</formula>
    </cfRule>
  </conditionalFormatting>
  <conditionalFormatting sqref="N46 N51 N56 N61 N66 N71 N76 N81 N86 N91 N96">
    <cfRule type="cellIs" dxfId="83" priority="58" stopIfTrue="1" operator="between">
      <formula>1</formula>
      <formula>12</formula>
    </cfRule>
  </conditionalFormatting>
  <conditionalFormatting sqref="O46 O51 O56 O61 O66 O71 O76 O81 O86 O91 O96">
    <cfRule type="cellIs" dxfId="82" priority="57" stopIfTrue="1" operator="between">
      <formula>1</formula>
      <formula>31</formula>
    </cfRule>
  </conditionalFormatting>
  <conditionalFormatting sqref="N37">
    <cfRule type="cellIs" dxfId="81" priority="80" stopIfTrue="1" operator="between">
      <formula>1</formula>
      <formula>12</formula>
    </cfRule>
  </conditionalFormatting>
  <conditionalFormatting sqref="O37">
    <cfRule type="cellIs" dxfId="80" priority="79" stopIfTrue="1" operator="between">
      <formula>1</formula>
      <formula>31</formula>
    </cfRule>
  </conditionalFormatting>
  <conditionalFormatting sqref="N38">
    <cfRule type="cellIs" dxfId="79" priority="78" stopIfTrue="1" operator="between">
      <formula>1</formula>
      <formula>12</formula>
    </cfRule>
  </conditionalFormatting>
  <conditionalFormatting sqref="O38">
    <cfRule type="cellIs" dxfId="78" priority="77" stopIfTrue="1" operator="between">
      <formula>1</formula>
      <formula>31</formula>
    </cfRule>
  </conditionalFormatting>
  <conditionalFormatting sqref="N39">
    <cfRule type="cellIs" dxfId="77" priority="76" stopIfTrue="1" operator="between">
      <formula>1</formula>
      <formula>12</formula>
    </cfRule>
  </conditionalFormatting>
  <conditionalFormatting sqref="O39">
    <cfRule type="cellIs" dxfId="76" priority="75" stopIfTrue="1" operator="between">
      <formula>1</formula>
      <formula>31</formula>
    </cfRule>
  </conditionalFormatting>
  <conditionalFormatting sqref="N40">
    <cfRule type="cellIs" dxfId="75" priority="74" stopIfTrue="1" operator="between">
      <formula>1</formula>
      <formula>12</formula>
    </cfRule>
  </conditionalFormatting>
  <conditionalFormatting sqref="O40">
    <cfRule type="cellIs" dxfId="74" priority="73" stopIfTrue="1" operator="between">
      <formula>1</formula>
      <formula>31</formula>
    </cfRule>
  </conditionalFormatting>
  <conditionalFormatting sqref="N41">
    <cfRule type="cellIs" dxfId="73" priority="72" stopIfTrue="1" operator="between">
      <formula>1</formula>
      <formula>12</formula>
    </cfRule>
  </conditionalFormatting>
  <conditionalFormatting sqref="O41">
    <cfRule type="cellIs" dxfId="72" priority="71" stopIfTrue="1" operator="between">
      <formula>1</formula>
      <formula>31</formula>
    </cfRule>
  </conditionalFormatting>
  <conditionalFormatting sqref="N42 N47 N52 N57 N62 N67 N72 N77 N82 N87 N92">
    <cfRule type="cellIs" dxfId="71" priority="70" stopIfTrue="1" operator="between">
      <formula>1</formula>
      <formula>12</formula>
    </cfRule>
  </conditionalFormatting>
  <conditionalFormatting sqref="O42 O47 O52 O57 O62 O67 O72 O77 O82 O87 O92">
    <cfRule type="cellIs" dxfId="70" priority="69" stopIfTrue="1" operator="between">
      <formula>1</formula>
      <formula>31</formula>
    </cfRule>
  </conditionalFormatting>
  <conditionalFormatting sqref="M92">
    <cfRule type="cellIs" dxfId="69" priority="68" stopIfTrue="1" operator="greaterThan">
      <formula>1900</formula>
    </cfRule>
  </conditionalFormatting>
  <conditionalFormatting sqref="N43 N48 N53 N58 N63 N68 N73 N78 N83 N88 N93">
    <cfRule type="cellIs" dxfId="68" priority="67" stopIfTrue="1" operator="between">
      <formula>1</formula>
      <formula>12</formula>
    </cfRule>
  </conditionalFormatting>
  <conditionalFormatting sqref="O43 O48 O53 O58 O63 O68 O73 O78 O83 O88 O93">
    <cfRule type="cellIs" dxfId="67" priority="66" stopIfTrue="1" operator="between">
      <formula>1</formula>
      <formula>31</formula>
    </cfRule>
  </conditionalFormatting>
  <conditionalFormatting sqref="M93">
    <cfRule type="cellIs" dxfId="66" priority="65" stopIfTrue="1" operator="greaterThan">
      <formula>1900</formula>
    </cfRule>
  </conditionalFormatting>
  <conditionalFormatting sqref="N44 N49 N54 N59 N64 N69 N74 N79 N84 N89 N94">
    <cfRule type="cellIs" dxfId="65" priority="64" stopIfTrue="1" operator="between">
      <formula>1</formula>
      <formula>12</formula>
    </cfRule>
  </conditionalFormatting>
  <conditionalFormatting sqref="O44 O49 O54 O59 O64 O69 O74 O79 O84 O89 O94">
    <cfRule type="cellIs" dxfId="64" priority="63" stopIfTrue="1" operator="between">
      <formula>1</formula>
      <formula>31</formula>
    </cfRule>
  </conditionalFormatting>
  <conditionalFormatting sqref="M94">
    <cfRule type="cellIs" dxfId="63" priority="62" stopIfTrue="1" operator="greaterThan">
      <formula>1900</formula>
    </cfRule>
  </conditionalFormatting>
  <conditionalFormatting sqref="N45 N50 N55 N60 N65 N70 N75 N80 N85 N90 N95">
    <cfRule type="cellIs" dxfId="62" priority="61" stopIfTrue="1" operator="between">
      <formula>1</formula>
      <formula>12</formula>
    </cfRule>
  </conditionalFormatting>
  <conditionalFormatting sqref="O45 O50 O55 O60 O65 O70 O75 O80 O85 O90 O95">
    <cfRule type="cellIs" dxfId="61" priority="60" stopIfTrue="1" operator="between">
      <formula>1</formula>
      <formula>31</formula>
    </cfRule>
  </conditionalFormatting>
  <conditionalFormatting sqref="M95">
    <cfRule type="cellIs" dxfId="60" priority="59" stopIfTrue="1" operator="greaterThan">
      <formula>1900</formula>
    </cfRule>
  </conditionalFormatting>
  <conditionalFormatting sqref="M37">
    <cfRule type="cellIs" dxfId="59" priority="55" stopIfTrue="1" operator="greaterThan">
      <formula>1900</formula>
    </cfRule>
  </conditionalFormatting>
  <conditionalFormatting sqref="M38">
    <cfRule type="cellIs" dxfId="58" priority="54" stopIfTrue="1" operator="greaterThan">
      <formula>1900</formula>
    </cfRule>
  </conditionalFormatting>
  <conditionalFormatting sqref="M39">
    <cfRule type="cellIs" dxfId="57" priority="53" stopIfTrue="1" operator="greaterThan">
      <formula>1900</formula>
    </cfRule>
  </conditionalFormatting>
  <conditionalFormatting sqref="M40">
    <cfRule type="cellIs" dxfId="56" priority="52" stopIfTrue="1" operator="greaterThan">
      <formula>1900</formula>
    </cfRule>
  </conditionalFormatting>
  <conditionalFormatting sqref="M41">
    <cfRule type="cellIs" dxfId="55" priority="51" stopIfTrue="1" operator="greaterThan">
      <formula>1900</formula>
    </cfRule>
  </conditionalFormatting>
  <conditionalFormatting sqref="M42">
    <cfRule type="cellIs" dxfId="54" priority="50" stopIfTrue="1" operator="greaterThan">
      <formula>1900</formula>
    </cfRule>
  </conditionalFormatting>
  <conditionalFormatting sqref="M43">
    <cfRule type="cellIs" dxfId="53" priority="49" stopIfTrue="1" operator="greaterThan">
      <formula>1900</formula>
    </cfRule>
  </conditionalFormatting>
  <conditionalFormatting sqref="M44">
    <cfRule type="cellIs" dxfId="52" priority="48" stopIfTrue="1" operator="greaterThan">
      <formula>1900</formula>
    </cfRule>
  </conditionalFormatting>
  <conditionalFormatting sqref="M45">
    <cfRule type="cellIs" dxfId="51" priority="47" stopIfTrue="1" operator="greaterThan">
      <formula>1900</formula>
    </cfRule>
  </conditionalFormatting>
  <conditionalFormatting sqref="M46">
    <cfRule type="cellIs" dxfId="50" priority="46" stopIfTrue="1" operator="greaterThan">
      <formula>1900</formula>
    </cfRule>
  </conditionalFormatting>
  <conditionalFormatting sqref="M47">
    <cfRule type="cellIs" dxfId="49" priority="45" stopIfTrue="1" operator="greaterThan">
      <formula>1900</formula>
    </cfRule>
  </conditionalFormatting>
  <conditionalFormatting sqref="M48">
    <cfRule type="cellIs" dxfId="48" priority="44" stopIfTrue="1" operator="greaterThan">
      <formula>1900</formula>
    </cfRule>
  </conditionalFormatting>
  <conditionalFormatting sqref="M49">
    <cfRule type="cellIs" dxfId="47" priority="43" stopIfTrue="1" operator="greaterThan">
      <formula>1900</formula>
    </cfRule>
  </conditionalFormatting>
  <conditionalFormatting sqref="M50">
    <cfRule type="cellIs" dxfId="46" priority="42" stopIfTrue="1" operator="greaterThan">
      <formula>1900</formula>
    </cfRule>
  </conditionalFormatting>
  <conditionalFormatting sqref="M51">
    <cfRule type="cellIs" dxfId="45" priority="41" stopIfTrue="1" operator="greaterThan">
      <formula>1900</formula>
    </cfRule>
  </conditionalFormatting>
  <conditionalFormatting sqref="M52">
    <cfRule type="cellIs" dxfId="44" priority="40" stopIfTrue="1" operator="greaterThan">
      <formula>1900</formula>
    </cfRule>
  </conditionalFormatting>
  <conditionalFormatting sqref="M53">
    <cfRule type="cellIs" dxfId="43" priority="39" stopIfTrue="1" operator="greaterThan">
      <formula>1900</formula>
    </cfRule>
  </conditionalFormatting>
  <conditionalFormatting sqref="M54">
    <cfRule type="cellIs" dxfId="42" priority="38" stopIfTrue="1" operator="greaterThan">
      <formula>1900</formula>
    </cfRule>
  </conditionalFormatting>
  <conditionalFormatting sqref="M55">
    <cfRule type="cellIs" dxfId="41" priority="37" stopIfTrue="1" operator="greaterThan">
      <formula>1900</formula>
    </cfRule>
  </conditionalFormatting>
  <conditionalFormatting sqref="M56">
    <cfRule type="cellIs" dxfId="40" priority="36" stopIfTrue="1" operator="greaterThan">
      <formula>1900</formula>
    </cfRule>
  </conditionalFormatting>
  <conditionalFormatting sqref="M57">
    <cfRule type="cellIs" dxfId="39" priority="35" stopIfTrue="1" operator="greaterThan">
      <formula>1900</formula>
    </cfRule>
  </conditionalFormatting>
  <conditionalFormatting sqref="M58">
    <cfRule type="cellIs" dxfId="38" priority="34" stopIfTrue="1" operator="greaterThan">
      <formula>1900</formula>
    </cfRule>
  </conditionalFormatting>
  <conditionalFormatting sqref="M59">
    <cfRule type="cellIs" dxfId="37" priority="33" stopIfTrue="1" operator="greaterThan">
      <formula>1900</formula>
    </cfRule>
  </conditionalFormatting>
  <conditionalFormatting sqref="M60">
    <cfRule type="cellIs" dxfId="36" priority="32" stopIfTrue="1" operator="greaterThan">
      <formula>1900</formula>
    </cfRule>
  </conditionalFormatting>
  <conditionalFormatting sqref="M61">
    <cfRule type="cellIs" dxfId="35" priority="31" stopIfTrue="1" operator="greaterThan">
      <formula>1900</formula>
    </cfRule>
  </conditionalFormatting>
  <conditionalFormatting sqref="M62">
    <cfRule type="cellIs" dxfId="34" priority="30" stopIfTrue="1" operator="greaterThan">
      <formula>1900</formula>
    </cfRule>
  </conditionalFormatting>
  <conditionalFormatting sqref="M63">
    <cfRule type="cellIs" dxfId="33" priority="29" stopIfTrue="1" operator="greaterThan">
      <formula>1900</formula>
    </cfRule>
  </conditionalFormatting>
  <conditionalFormatting sqref="M64">
    <cfRule type="cellIs" dxfId="32" priority="28" stopIfTrue="1" operator="greaterThan">
      <formula>1900</formula>
    </cfRule>
  </conditionalFormatting>
  <conditionalFormatting sqref="M65">
    <cfRule type="cellIs" dxfId="31" priority="27" stopIfTrue="1" operator="greaterThan">
      <formula>1900</formula>
    </cfRule>
  </conditionalFormatting>
  <conditionalFormatting sqref="M66">
    <cfRule type="cellIs" dxfId="30" priority="26" stopIfTrue="1" operator="greaterThan">
      <formula>1900</formula>
    </cfRule>
  </conditionalFormatting>
  <conditionalFormatting sqref="M67">
    <cfRule type="cellIs" dxfId="29" priority="25" stopIfTrue="1" operator="greaterThan">
      <formula>1900</formula>
    </cfRule>
  </conditionalFormatting>
  <conditionalFormatting sqref="M68">
    <cfRule type="cellIs" dxfId="28" priority="24" stopIfTrue="1" operator="greaterThan">
      <formula>1900</formula>
    </cfRule>
  </conditionalFormatting>
  <conditionalFormatting sqref="M69">
    <cfRule type="cellIs" dxfId="27" priority="23" stopIfTrue="1" operator="greaterThan">
      <formula>1900</formula>
    </cfRule>
  </conditionalFormatting>
  <conditionalFormatting sqref="M70">
    <cfRule type="cellIs" dxfId="26" priority="22" stopIfTrue="1" operator="greaterThan">
      <formula>1900</formula>
    </cfRule>
  </conditionalFormatting>
  <conditionalFormatting sqref="M71">
    <cfRule type="cellIs" dxfId="25" priority="21" stopIfTrue="1" operator="greaterThan">
      <formula>1900</formula>
    </cfRule>
  </conditionalFormatting>
  <conditionalFormatting sqref="M72">
    <cfRule type="cellIs" dxfId="24" priority="20" stopIfTrue="1" operator="greaterThan">
      <formula>1900</formula>
    </cfRule>
  </conditionalFormatting>
  <conditionalFormatting sqref="M73">
    <cfRule type="cellIs" dxfId="23" priority="19" stopIfTrue="1" operator="greaterThan">
      <formula>1900</formula>
    </cfRule>
  </conditionalFormatting>
  <conditionalFormatting sqref="M74">
    <cfRule type="cellIs" dxfId="22" priority="18" stopIfTrue="1" operator="greaterThan">
      <formula>1900</formula>
    </cfRule>
  </conditionalFormatting>
  <conditionalFormatting sqref="M75">
    <cfRule type="cellIs" dxfId="21" priority="17" stopIfTrue="1" operator="greaterThan">
      <formula>1900</formula>
    </cfRule>
  </conditionalFormatting>
  <conditionalFormatting sqref="M76">
    <cfRule type="cellIs" dxfId="20" priority="16" stopIfTrue="1" operator="greaterThan">
      <formula>1900</formula>
    </cfRule>
  </conditionalFormatting>
  <conditionalFormatting sqref="M77">
    <cfRule type="cellIs" dxfId="19" priority="15" stopIfTrue="1" operator="greaterThan">
      <formula>1900</formula>
    </cfRule>
  </conditionalFormatting>
  <conditionalFormatting sqref="M78">
    <cfRule type="cellIs" dxfId="18" priority="14" stopIfTrue="1" operator="greaterThan">
      <formula>1900</formula>
    </cfRule>
  </conditionalFormatting>
  <conditionalFormatting sqref="M79">
    <cfRule type="cellIs" dxfId="17" priority="13" stopIfTrue="1" operator="greaterThan">
      <formula>1900</formula>
    </cfRule>
  </conditionalFormatting>
  <conditionalFormatting sqref="M80">
    <cfRule type="cellIs" dxfId="16" priority="12" stopIfTrue="1" operator="greaterThan">
      <formula>1900</formula>
    </cfRule>
  </conditionalFormatting>
  <conditionalFormatting sqref="M81">
    <cfRule type="cellIs" dxfId="15" priority="11" stopIfTrue="1" operator="greaterThan">
      <formula>1900</formula>
    </cfRule>
  </conditionalFormatting>
  <conditionalFormatting sqref="M82">
    <cfRule type="cellIs" dxfId="14" priority="10" stopIfTrue="1" operator="greaterThan">
      <formula>1900</formula>
    </cfRule>
  </conditionalFormatting>
  <conditionalFormatting sqref="M83">
    <cfRule type="cellIs" dxfId="13" priority="9" stopIfTrue="1" operator="greaterThan">
      <formula>1900</formula>
    </cfRule>
  </conditionalFormatting>
  <conditionalFormatting sqref="M84">
    <cfRule type="cellIs" dxfId="12" priority="8" stopIfTrue="1" operator="greaterThan">
      <formula>1900</formula>
    </cfRule>
  </conditionalFormatting>
  <conditionalFormatting sqref="M85">
    <cfRule type="cellIs" dxfId="11" priority="7" stopIfTrue="1" operator="greaterThan">
      <formula>1900</formula>
    </cfRule>
  </conditionalFormatting>
  <conditionalFormatting sqref="M86">
    <cfRule type="cellIs" dxfId="10" priority="6" stopIfTrue="1" operator="greaterThan">
      <formula>1900</formula>
    </cfRule>
  </conditionalFormatting>
  <conditionalFormatting sqref="M87">
    <cfRule type="cellIs" dxfId="9" priority="5" stopIfTrue="1" operator="greaterThan">
      <formula>1900</formula>
    </cfRule>
  </conditionalFormatting>
  <conditionalFormatting sqref="M88">
    <cfRule type="cellIs" dxfId="8" priority="4" stopIfTrue="1" operator="greaterThan">
      <formula>1900</formula>
    </cfRule>
  </conditionalFormatting>
  <conditionalFormatting sqref="M89">
    <cfRule type="cellIs" dxfId="7" priority="3" stopIfTrue="1" operator="greaterThan">
      <formula>1900</formula>
    </cfRule>
  </conditionalFormatting>
  <conditionalFormatting sqref="M90">
    <cfRule type="cellIs" dxfId="6" priority="2" stopIfTrue="1" operator="greaterThan">
      <formula>1900</formula>
    </cfRule>
  </conditionalFormatting>
  <conditionalFormatting sqref="M91">
    <cfRule type="cellIs" dxfId="5" priority="1" stopIfTrue="1" operator="greaterThan">
      <formula>1900</formula>
    </cfRule>
  </conditionalFormatting>
  <dataValidations count="22">
    <dataValidation imeMode="off" allowBlank="1" showInputMessage="1" showErrorMessage="1" promptTitle="日" prompt="生年月日の日を半角数字で入力" sqref="O104:O183 JK104:JK183 TG104:TG183 ADC104:ADC183 AMY104:AMY183 AWU104:AWU183 BGQ104:BGQ183 BQM104:BQM183 CAI104:CAI183 CKE104:CKE183 CUA104:CUA183 DDW104:DDW183 DNS104:DNS183 DXO104:DXO183 EHK104:EHK183 ERG104:ERG183 FBC104:FBC183 FKY104:FKY183 FUU104:FUU183 GEQ104:GEQ183 GOM104:GOM183 GYI104:GYI183 HIE104:HIE183 HSA104:HSA183 IBW104:IBW183 ILS104:ILS183 IVO104:IVO183 JFK104:JFK183 JPG104:JPG183 JZC104:JZC183 KIY104:KIY183 KSU104:KSU183 LCQ104:LCQ183 LMM104:LMM183 LWI104:LWI183 MGE104:MGE183 MQA104:MQA183 MZW104:MZW183 NJS104:NJS183 NTO104:NTO183 ODK104:ODK183 ONG104:ONG183 OXC104:OXC183 PGY104:PGY183 PQU104:PQU183 QAQ104:QAQ183 QKM104:QKM183 QUI104:QUI183 REE104:REE183 ROA104:ROA183 RXW104:RXW183 SHS104:SHS183 SRO104:SRO183 TBK104:TBK183 TLG104:TLG183 TVC104:TVC183 UEY104:UEY183 UOU104:UOU183 UYQ104:UYQ183 VIM104:VIM183 VSI104:VSI183 WCE104:WCE183 WMA104:WMA183 WVW104:WVW183 O65640:O65719 JK65640:JK65719 TG65640:TG65719 ADC65640:ADC65719 AMY65640:AMY65719 AWU65640:AWU65719 BGQ65640:BGQ65719 BQM65640:BQM65719 CAI65640:CAI65719 CKE65640:CKE65719 CUA65640:CUA65719 DDW65640:DDW65719 DNS65640:DNS65719 DXO65640:DXO65719 EHK65640:EHK65719 ERG65640:ERG65719 FBC65640:FBC65719 FKY65640:FKY65719 FUU65640:FUU65719 GEQ65640:GEQ65719 GOM65640:GOM65719 GYI65640:GYI65719 HIE65640:HIE65719 HSA65640:HSA65719 IBW65640:IBW65719 ILS65640:ILS65719 IVO65640:IVO65719 JFK65640:JFK65719 JPG65640:JPG65719 JZC65640:JZC65719 KIY65640:KIY65719 KSU65640:KSU65719 LCQ65640:LCQ65719 LMM65640:LMM65719 LWI65640:LWI65719 MGE65640:MGE65719 MQA65640:MQA65719 MZW65640:MZW65719 NJS65640:NJS65719 NTO65640:NTO65719 ODK65640:ODK65719 ONG65640:ONG65719 OXC65640:OXC65719 PGY65640:PGY65719 PQU65640:PQU65719 QAQ65640:QAQ65719 QKM65640:QKM65719 QUI65640:QUI65719 REE65640:REE65719 ROA65640:ROA65719 RXW65640:RXW65719 SHS65640:SHS65719 SRO65640:SRO65719 TBK65640:TBK65719 TLG65640:TLG65719 TVC65640:TVC65719 UEY65640:UEY65719 UOU65640:UOU65719 UYQ65640:UYQ65719 VIM65640:VIM65719 VSI65640:VSI65719 WCE65640:WCE65719 WMA65640:WMA65719 WVW65640:WVW65719 O131176:O131255 JK131176:JK131255 TG131176:TG131255 ADC131176:ADC131255 AMY131176:AMY131255 AWU131176:AWU131255 BGQ131176:BGQ131255 BQM131176:BQM131255 CAI131176:CAI131255 CKE131176:CKE131255 CUA131176:CUA131255 DDW131176:DDW131255 DNS131176:DNS131255 DXO131176:DXO131255 EHK131176:EHK131255 ERG131176:ERG131255 FBC131176:FBC131255 FKY131176:FKY131255 FUU131176:FUU131255 GEQ131176:GEQ131255 GOM131176:GOM131255 GYI131176:GYI131255 HIE131176:HIE131255 HSA131176:HSA131255 IBW131176:IBW131255 ILS131176:ILS131255 IVO131176:IVO131255 JFK131176:JFK131255 JPG131176:JPG131255 JZC131176:JZC131255 KIY131176:KIY131255 KSU131176:KSU131255 LCQ131176:LCQ131255 LMM131176:LMM131255 LWI131176:LWI131255 MGE131176:MGE131255 MQA131176:MQA131255 MZW131176:MZW131255 NJS131176:NJS131255 NTO131176:NTO131255 ODK131176:ODK131255 ONG131176:ONG131255 OXC131176:OXC131255 PGY131176:PGY131255 PQU131176:PQU131255 QAQ131176:QAQ131255 QKM131176:QKM131255 QUI131176:QUI131255 REE131176:REE131255 ROA131176:ROA131255 RXW131176:RXW131255 SHS131176:SHS131255 SRO131176:SRO131255 TBK131176:TBK131255 TLG131176:TLG131255 TVC131176:TVC131255 UEY131176:UEY131255 UOU131176:UOU131255 UYQ131176:UYQ131255 VIM131176:VIM131255 VSI131176:VSI131255 WCE131176:WCE131255 WMA131176:WMA131255 WVW131176:WVW131255 O196712:O196791 JK196712:JK196791 TG196712:TG196791 ADC196712:ADC196791 AMY196712:AMY196791 AWU196712:AWU196791 BGQ196712:BGQ196791 BQM196712:BQM196791 CAI196712:CAI196791 CKE196712:CKE196791 CUA196712:CUA196791 DDW196712:DDW196791 DNS196712:DNS196791 DXO196712:DXO196791 EHK196712:EHK196791 ERG196712:ERG196791 FBC196712:FBC196791 FKY196712:FKY196791 FUU196712:FUU196791 GEQ196712:GEQ196791 GOM196712:GOM196791 GYI196712:GYI196791 HIE196712:HIE196791 HSA196712:HSA196791 IBW196712:IBW196791 ILS196712:ILS196791 IVO196712:IVO196791 JFK196712:JFK196791 JPG196712:JPG196791 JZC196712:JZC196791 KIY196712:KIY196791 KSU196712:KSU196791 LCQ196712:LCQ196791 LMM196712:LMM196791 LWI196712:LWI196791 MGE196712:MGE196791 MQA196712:MQA196791 MZW196712:MZW196791 NJS196712:NJS196791 NTO196712:NTO196791 ODK196712:ODK196791 ONG196712:ONG196791 OXC196712:OXC196791 PGY196712:PGY196791 PQU196712:PQU196791 QAQ196712:QAQ196791 QKM196712:QKM196791 QUI196712:QUI196791 REE196712:REE196791 ROA196712:ROA196791 RXW196712:RXW196791 SHS196712:SHS196791 SRO196712:SRO196791 TBK196712:TBK196791 TLG196712:TLG196791 TVC196712:TVC196791 UEY196712:UEY196791 UOU196712:UOU196791 UYQ196712:UYQ196791 VIM196712:VIM196791 VSI196712:VSI196791 WCE196712:WCE196791 WMA196712:WMA196791 WVW196712:WVW196791 O262248:O262327 JK262248:JK262327 TG262248:TG262327 ADC262248:ADC262327 AMY262248:AMY262327 AWU262248:AWU262327 BGQ262248:BGQ262327 BQM262248:BQM262327 CAI262248:CAI262327 CKE262248:CKE262327 CUA262248:CUA262327 DDW262248:DDW262327 DNS262248:DNS262327 DXO262248:DXO262327 EHK262248:EHK262327 ERG262248:ERG262327 FBC262248:FBC262327 FKY262248:FKY262327 FUU262248:FUU262327 GEQ262248:GEQ262327 GOM262248:GOM262327 GYI262248:GYI262327 HIE262248:HIE262327 HSA262248:HSA262327 IBW262248:IBW262327 ILS262248:ILS262327 IVO262248:IVO262327 JFK262248:JFK262327 JPG262248:JPG262327 JZC262248:JZC262327 KIY262248:KIY262327 KSU262248:KSU262327 LCQ262248:LCQ262327 LMM262248:LMM262327 LWI262248:LWI262327 MGE262248:MGE262327 MQA262248:MQA262327 MZW262248:MZW262327 NJS262248:NJS262327 NTO262248:NTO262327 ODK262248:ODK262327 ONG262248:ONG262327 OXC262248:OXC262327 PGY262248:PGY262327 PQU262248:PQU262327 QAQ262248:QAQ262327 QKM262248:QKM262327 QUI262248:QUI262327 REE262248:REE262327 ROA262248:ROA262327 RXW262248:RXW262327 SHS262248:SHS262327 SRO262248:SRO262327 TBK262248:TBK262327 TLG262248:TLG262327 TVC262248:TVC262327 UEY262248:UEY262327 UOU262248:UOU262327 UYQ262248:UYQ262327 VIM262248:VIM262327 VSI262248:VSI262327 WCE262248:WCE262327 WMA262248:WMA262327 WVW262248:WVW262327 O327784:O327863 JK327784:JK327863 TG327784:TG327863 ADC327784:ADC327863 AMY327784:AMY327863 AWU327784:AWU327863 BGQ327784:BGQ327863 BQM327784:BQM327863 CAI327784:CAI327863 CKE327784:CKE327863 CUA327784:CUA327863 DDW327784:DDW327863 DNS327784:DNS327863 DXO327784:DXO327863 EHK327784:EHK327863 ERG327784:ERG327863 FBC327784:FBC327863 FKY327784:FKY327863 FUU327784:FUU327863 GEQ327784:GEQ327863 GOM327784:GOM327863 GYI327784:GYI327863 HIE327784:HIE327863 HSA327784:HSA327863 IBW327784:IBW327863 ILS327784:ILS327863 IVO327784:IVO327863 JFK327784:JFK327863 JPG327784:JPG327863 JZC327784:JZC327863 KIY327784:KIY327863 KSU327784:KSU327863 LCQ327784:LCQ327863 LMM327784:LMM327863 LWI327784:LWI327863 MGE327784:MGE327863 MQA327784:MQA327863 MZW327784:MZW327863 NJS327784:NJS327863 NTO327784:NTO327863 ODK327784:ODK327863 ONG327784:ONG327863 OXC327784:OXC327863 PGY327784:PGY327863 PQU327784:PQU327863 QAQ327784:QAQ327863 QKM327784:QKM327863 QUI327784:QUI327863 REE327784:REE327863 ROA327784:ROA327863 RXW327784:RXW327863 SHS327784:SHS327863 SRO327784:SRO327863 TBK327784:TBK327863 TLG327784:TLG327863 TVC327784:TVC327863 UEY327784:UEY327863 UOU327784:UOU327863 UYQ327784:UYQ327863 VIM327784:VIM327863 VSI327784:VSI327863 WCE327784:WCE327863 WMA327784:WMA327863 WVW327784:WVW327863 O393320:O393399 JK393320:JK393399 TG393320:TG393399 ADC393320:ADC393399 AMY393320:AMY393399 AWU393320:AWU393399 BGQ393320:BGQ393399 BQM393320:BQM393399 CAI393320:CAI393399 CKE393320:CKE393399 CUA393320:CUA393399 DDW393320:DDW393399 DNS393320:DNS393399 DXO393320:DXO393399 EHK393320:EHK393399 ERG393320:ERG393399 FBC393320:FBC393399 FKY393320:FKY393399 FUU393320:FUU393399 GEQ393320:GEQ393399 GOM393320:GOM393399 GYI393320:GYI393399 HIE393320:HIE393399 HSA393320:HSA393399 IBW393320:IBW393399 ILS393320:ILS393399 IVO393320:IVO393399 JFK393320:JFK393399 JPG393320:JPG393399 JZC393320:JZC393399 KIY393320:KIY393399 KSU393320:KSU393399 LCQ393320:LCQ393399 LMM393320:LMM393399 LWI393320:LWI393399 MGE393320:MGE393399 MQA393320:MQA393399 MZW393320:MZW393399 NJS393320:NJS393399 NTO393320:NTO393399 ODK393320:ODK393399 ONG393320:ONG393399 OXC393320:OXC393399 PGY393320:PGY393399 PQU393320:PQU393399 QAQ393320:QAQ393399 QKM393320:QKM393399 QUI393320:QUI393399 REE393320:REE393399 ROA393320:ROA393399 RXW393320:RXW393399 SHS393320:SHS393399 SRO393320:SRO393399 TBK393320:TBK393399 TLG393320:TLG393399 TVC393320:TVC393399 UEY393320:UEY393399 UOU393320:UOU393399 UYQ393320:UYQ393399 VIM393320:VIM393399 VSI393320:VSI393399 WCE393320:WCE393399 WMA393320:WMA393399 WVW393320:WVW393399 O458856:O458935 JK458856:JK458935 TG458856:TG458935 ADC458856:ADC458935 AMY458856:AMY458935 AWU458856:AWU458935 BGQ458856:BGQ458935 BQM458856:BQM458935 CAI458856:CAI458935 CKE458856:CKE458935 CUA458856:CUA458935 DDW458856:DDW458935 DNS458856:DNS458935 DXO458856:DXO458935 EHK458856:EHK458935 ERG458856:ERG458935 FBC458856:FBC458935 FKY458856:FKY458935 FUU458856:FUU458935 GEQ458856:GEQ458935 GOM458856:GOM458935 GYI458856:GYI458935 HIE458856:HIE458935 HSA458856:HSA458935 IBW458856:IBW458935 ILS458856:ILS458935 IVO458856:IVO458935 JFK458856:JFK458935 JPG458856:JPG458935 JZC458856:JZC458935 KIY458856:KIY458935 KSU458856:KSU458935 LCQ458856:LCQ458935 LMM458856:LMM458935 LWI458856:LWI458935 MGE458856:MGE458935 MQA458856:MQA458935 MZW458856:MZW458935 NJS458856:NJS458935 NTO458856:NTO458935 ODK458856:ODK458935 ONG458856:ONG458935 OXC458856:OXC458935 PGY458856:PGY458935 PQU458856:PQU458935 QAQ458856:QAQ458935 QKM458856:QKM458935 QUI458856:QUI458935 REE458856:REE458935 ROA458856:ROA458935 RXW458856:RXW458935 SHS458856:SHS458935 SRO458856:SRO458935 TBK458856:TBK458935 TLG458856:TLG458935 TVC458856:TVC458935 UEY458856:UEY458935 UOU458856:UOU458935 UYQ458856:UYQ458935 VIM458856:VIM458935 VSI458856:VSI458935 WCE458856:WCE458935 WMA458856:WMA458935 WVW458856:WVW458935 O524392:O524471 JK524392:JK524471 TG524392:TG524471 ADC524392:ADC524471 AMY524392:AMY524471 AWU524392:AWU524471 BGQ524392:BGQ524471 BQM524392:BQM524471 CAI524392:CAI524471 CKE524392:CKE524471 CUA524392:CUA524471 DDW524392:DDW524471 DNS524392:DNS524471 DXO524392:DXO524471 EHK524392:EHK524471 ERG524392:ERG524471 FBC524392:FBC524471 FKY524392:FKY524471 FUU524392:FUU524471 GEQ524392:GEQ524471 GOM524392:GOM524471 GYI524392:GYI524471 HIE524392:HIE524471 HSA524392:HSA524471 IBW524392:IBW524471 ILS524392:ILS524471 IVO524392:IVO524471 JFK524392:JFK524471 JPG524392:JPG524471 JZC524392:JZC524471 KIY524392:KIY524471 KSU524392:KSU524471 LCQ524392:LCQ524471 LMM524392:LMM524471 LWI524392:LWI524471 MGE524392:MGE524471 MQA524392:MQA524471 MZW524392:MZW524471 NJS524392:NJS524471 NTO524392:NTO524471 ODK524392:ODK524471 ONG524392:ONG524471 OXC524392:OXC524471 PGY524392:PGY524471 PQU524392:PQU524471 QAQ524392:QAQ524471 QKM524392:QKM524471 QUI524392:QUI524471 REE524392:REE524471 ROA524392:ROA524471 RXW524392:RXW524471 SHS524392:SHS524471 SRO524392:SRO524471 TBK524392:TBK524471 TLG524392:TLG524471 TVC524392:TVC524471 UEY524392:UEY524471 UOU524392:UOU524471 UYQ524392:UYQ524471 VIM524392:VIM524471 VSI524392:VSI524471 WCE524392:WCE524471 WMA524392:WMA524471 WVW524392:WVW524471 O589928:O590007 JK589928:JK590007 TG589928:TG590007 ADC589928:ADC590007 AMY589928:AMY590007 AWU589928:AWU590007 BGQ589928:BGQ590007 BQM589928:BQM590007 CAI589928:CAI590007 CKE589928:CKE590007 CUA589928:CUA590007 DDW589928:DDW590007 DNS589928:DNS590007 DXO589928:DXO590007 EHK589928:EHK590007 ERG589928:ERG590007 FBC589928:FBC590007 FKY589928:FKY590007 FUU589928:FUU590007 GEQ589928:GEQ590007 GOM589928:GOM590007 GYI589928:GYI590007 HIE589928:HIE590007 HSA589928:HSA590007 IBW589928:IBW590007 ILS589928:ILS590007 IVO589928:IVO590007 JFK589928:JFK590007 JPG589928:JPG590007 JZC589928:JZC590007 KIY589928:KIY590007 KSU589928:KSU590007 LCQ589928:LCQ590007 LMM589928:LMM590007 LWI589928:LWI590007 MGE589928:MGE590007 MQA589928:MQA590007 MZW589928:MZW590007 NJS589928:NJS590007 NTO589928:NTO590007 ODK589928:ODK590007 ONG589928:ONG590007 OXC589928:OXC590007 PGY589928:PGY590007 PQU589928:PQU590007 QAQ589928:QAQ590007 QKM589928:QKM590007 QUI589928:QUI590007 REE589928:REE590007 ROA589928:ROA590007 RXW589928:RXW590007 SHS589928:SHS590007 SRO589928:SRO590007 TBK589928:TBK590007 TLG589928:TLG590007 TVC589928:TVC590007 UEY589928:UEY590007 UOU589928:UOU590007 UYQ589928:UYQ590007 VIM589928:VIM590007 VSI589928:VSI590007 WCE589928:WCE590007 WMA589928:WMA590007 WVW589928:WVW590007 O655464:O655543 JK655464:JK655543 TG655464:TG655543 ADC655464:ADC655543 AMY655464:AMY655543 AWU655464:AWU655543 BGQ655464:BGQ655543 BQM655464:BQM655543 CAI655464:CAI655543 CKE655464:CKE655543 CUA655464:CUA655543 DDW655464:DDW655543 DNS655464:DNS655543 DXO655464:DXO655543 EHK655464:EHK655543 ERG655464:ERG655543 FBC655464:FBC655543 FKY655464:FKY655543 FUU655464:FUU655543 GEQ655464:GEQ655543 GOM655464:GOM655543 GYI655464:GYI655543 HIE655464:HIE655543 HSA655464:HSA655543 IBW655464:IBW655543 ILS655464:ILS655543 IVO655464:IVO655543 JFK655464:JFK655543 JPG655464:JPG655543 JZC655464:JZC655543 KIY655464:KIY655543 KSU655464:KSU655543 LCQ655464:LCQ655543 LMM655464:LMM655543 LWI655464:LWI655543 MGE655464:MGE655543 MQA655464:MQA655543 MZW655464:MZW655543 NJS655464:NJS655543 NTO655464:NTO655543 ODK655464:ODK655543 ONG655464:ONG655543 OXC655464:OXC655543 PGY655464:PGY655543 PQU655464:PQU655543 QAQ655464:QAQ655543 QKM655464:QKM655543 QUI655464:QUI655543 REE655464:REE655543 ROA655464:ROA655543 RXW655464:RXW655543 SHS655464:SHS655543 SRO655464:SRO655543 TBK655464:TBK655543 TLG655464:TLG655543 TVC655464:TVC655543 UEY655464:UEY655543 UOU655464:UOU655543 UYQ655464:UYQ655543 VIM655464:VIM655543 VSI655464:VSI655543 WCE655464:WCE655543 WMA655464:WMA655543 WVW655464:WVW655543 O721000:O721079 JK721000:JK721079 TG721000:TG721079 ADC721000:ADC721079 AMY721000:AMY721079 AWU721000:AWU721079 BGQ721000:BGQ721079 BQM721000:BQM721079 CAI721000:CAI721079 CKE721000:CKE721079 CUA721000:CUA721079 DDW721000:DDW721079 DNS721000:DNS721079 DXO721000:DXO721079 EHK721000:EHK721079 ERG721000:ERG721079 FBC721000:FBC721079 FKY721000:FKY721079 FUU721000:FUU721079 GEQ721000:GEQ721079 GOM721000:GOM721079 GYI721000:GYI721079 HIE721000:HIE721079 HSA721000:HSA721079 IBW721000:IBW721079 ILS721000:ILS721079 IVO721000:IVO721079 JFK721000:JFK721079 JPG721000:JPG721079 JZC721000:JZC721079 KIY721000:KIY721079 KSU721000:KSU721079 LCQ721000:LCQ721079 LMM721000:LMM721079 LWI721000:LWI721079 MGE721000:MGE721079 MQA721000:MQA721079 MZW721000:MZW721079 NJS721000:NJS721079 NTO721000:NTO721079 ODK721000:ODK721079 ONG721000:ONG721079 OXC721000:OXC721079 PGY721000:PGY721079 PQU721000:PQU721079 QAQ721000:QAQ721079 QKM721000:QKM721079 QUI721000:QUI721079 REE721000:REE721079 ROA721000:ROA721079 RXW721000:RXW721079 SHS721000:SHS721079 SRO721000:SRO721079 TBK721000:TBK721079 TLG721000:TLG721079 TVC721000:TVC721079 UEY721000:UEY721079 UOU721000:UOU721079 UYQ721000:UYQ721079 VIM721000:VIM721079 VSI721000:VSI721079 WCE721000:WCE721079 WMA721000:WMA721079 WVW721000:WVW721079 O786536:O786615 JK786536:JK786615 TG786536:TG786615 ADC786536:ADC786615 AMY786536:AMY786615 AWU786536:AWU786615 BGQ786536:BGQ786615 BQM786536:BQM786615 CAI786536:CAI786615 CKE786536:CKE786615 CUA786536:CUA786615 DDW786536:DDW786615 DNS786536:DNS786615 DXO786536:DXO786615 EHK786536:EHK786615 ERG786536:ERG786615 FBC786536:FBC786615 FKY786536:FKY786615 FUU786536:FUU786615 GEQ786536:GEQ786615 GOM786536:GOM786615 GYI786536:GYI786615 HIE786536:HIE786615 HSA786536:HSA786615 IBW786536:IBW786615 ILS786536:ILS786615 IVO786536:IVO786615 JFK786536:JFK786615 JPG786536:JPG786615 JZC786536:JZC786615 KIY786536:KIY786615 KSU786536:KSU786615 LCQ786536:LCQ786615 LMM786536:LMM786615 LWI786536:LWI786615 MGE786536:MGE786615 MQA786536:MQA786615 MZW786536:MZW786615 NJS786536:NJS786615 NTO786536:NTO786615 ODK786536:ODK786615 ONG786536:ONG786615 OXC786536:OXC786615 PGY786536:PGY786615 PQU786536:PQU786615 QAQ786536:QAQ786615 QKM786536:QKM786615 QUI786536:QUI786615 REE786536:REE786615 ROA786536:ROA786615 RXW786536:RXW786615 SHS786536:SHS786615 SRO786536:SRO786615 TBK786536:TBK786615 TLG786536:TLG786615 TVC786536:TVC786615 UEY786536:UEY786615 UOU786536:UOU786615 UYQ786536:UYQ786615 VIM786536:VIM786615 VSI786536:VSI786615 WCE786536:WCE786615 WMA786536:WMA786615 WVW786536:WVW786615 O852072:O852151 JK852072:JK852151 TG852072:TG852151 ADC852072:ADC852151 AMY852072:AMY852151 AWU852072:AWU852151 BGQ852072:BGQ852151 BQM852072:BQM852151 CAI852072:CAI852151 CKE852072:CKE852151 CUA852072:CUA852151 DDW852072:DDW852151 DNS852072:DNS852151 DXO852072:DXO852151 EHK852072:EHK852151 ERG852072:ERG852151 FBC852072:FBC852151 FKY852072:FKY852151 FUU852072:FUU852151 GEQ852072:GEQ852151 GOM852072:GOM852151 GYI852072:GYI852151 HIE852072:HIE852151 HSA852072:HSA852151 IBW852072:IBW852151 ILS852072:ILS852151 IVO852072:IVO852151 JFK852072:JFK852151 JPG852072:JPG852151 JZC852072:JZC852151 KIY852072:KIY852151 KSU852072:KSU852151 LCQ852072:LCQ852151 LMM852072:LMM852151 LWI852072:LWI852151 MGE852072:MGE852151 MQA852072:MQA852151 MZW852072:MZW852151 NJS852072:NJS852151 NTO852072:NTO852151 ODK852072:ODK852151 ONG852072:ONG852151 OXC852072:OXC852151 PGY852072:PGY852151 PQU852072:PQU852151 QAQ852072:QAQ852151 QKM852072:QKM852151 QUI852072:QUI852151 REE852072:REE852151 ROA852072:ROA852151 RXW852072:RXW852151 SHS852072:SHS852151 SRO852072:SRO852151 TBK852072:TBK852151 TLG852072:TLG852151 TVC852072:TVC852151 UEY852072:UEY852151 UOU852072:UOU852151 UYQ852072:UYQ852151 VIM852072:VIM852151 VSI852072:VSI852151 WCE852072:WCE852151 WMA852072:WMA852151 WVW852072:WVW852151 O917608:O917687 JK917608:JK917687 TG917608:TG917687 ADC917608:ADC917687 AMY917608:AMY917687 AWU917608:AWU917687 BGQ917608:BGQ917687 BQM917608:BQM917687 CAI917608:CAI917687 CKE917608:CKE917687 CUA917608:CUA917687 DDW917608:DDW917687 DNS917608:DNS917687 DXO917608:DXO917687 EHK917608:EHK917687 ERG917608:ERG917687 FBC917608:FBC917687 FKY917608:FKY917687 FUU917608:FUU917687 GEQ917608:GEQ917687 GOM917608:GOM917687 GYI917608:GYI917687 HIE917608:HIE917687 HSA917608:HSA917687 IBW917608:IBW917687 ILS917608:ILS917687 IVO917608:IVO917687 JFK917608:JFK917687 JPG917608:JPG917687 JZC917608:JZC917687 KIY917608:KIY917687 KSU917608:KSU917687 LCQ917608:LCQ917687 LMM917608:LMM917687 LWI917608:LWI917687 MGE917608:MGE917687 MQA917608:MQA917687 MZW917608:MZW917687 NJS917608:NJS917687 NTO917608:NTO917687 ODK917608:ODK917687 ONG917608:ONG917687 OXC917608:OXC917687 PGY917608:PGY917687 PQU917608:PQU917687 QAQ917608:QAQ917687 QKM917608:QKM917687 QUI917608:QUI917687 REE917608:REE917687 ROA917608:ROA917687 RXW917608:RXW917687 SHS917608:SHS917687 SRO917608:SRO917687 TBK917608:TBK917687 TLG917608:TLG917687 TVC917608:TVC917687 UEY917608:UEY917687 UOU917608:UOU917687 UYQ917608:UYQ917687 VIM917608:VIM917687 VSI917608:VSI917687 WCE917608:WCE917687 WMA917608:WMA917687 WVW917608:WVW917687 O983144:O983223 JK983144:JK983223 TG983144:TG983223 ADC983144:ADC983223 AMY983144:AMY983223 AWU983144:AWU983223 BGQ983144:BGQ983223 BQM983144:BQM983223 CAI983144:CAI983223 CKE983144:CKE983223 CUA983144:CUA983223 DDW983144:DDW983223 DNS983144:DNS983223 DXO983144:DXO983223 EHK983144:EHK983223 ERG983144:ERG983223 FBC983144:FBC983223 FKY983144:FKY983223 FUU983144:FUU983223 GEQ983144:GEQ983223 GOM983144:GOM983223 GYI983144:GYI983223 HIE983144:HIE983223 HSA983144:HSA983223 IBW983144:IBW983223 ILS983144:ILS983223 IVO983144:IVO983223 JFK983144:JFK983223 JPG983144:JPG983223 JZC983144:JZC983223 KIY983144:KIY983223 KSU983144:KSU983223 LCQ983144:LCQ983223 LMM983144:LMM983223 LWI983144:LWI983223 MGE983144:MGE983223 MQA983144:MQA983223 MZW983144:MZW983223 NJS983144:NJS983223 NTO983144:NTO983223 ODK983144:ODK983223 ONG983144:ONG983223 OXC983144:OXC983223 PGY983144:PGY983223 PQU983144:PQU983223 QAQ983144:QAQ983223 QKM983144:QKM983223 QUI983144:QUI983223 REE983144:REE983223 ROA983144:ROA983223 RXW983144:RXW983223 SHS983144:SHS983223 SRO983144:SRO983223 TBK983144:TBK983223 TLG983144:TLG983223 TVC983144:TVC983223 UEY983144:UEY983223 UOU983144:UOU983223 UYQ983144:UYQ983223 VIM983144:VIM983223 VSI983144:VSI983223 WCE983144:WCE983223 WMA983144:WMA983223 WVW983144:WVW983223 O17:O96 JK17:JK96 TG17:TG96 ADC17:ADC96 AMY17:AMY96 AWU17:AWU96 BGQ17:BGQ96 BQM17:BQM96 CAI17:CAI96 CKE17:CKE96 CUA17:CUA96 DDW17:DDW96 DNS17:DNS96 DXO17:DXO96 EHK17:EHK96 ERG17:ERG96 FBC17:FBC96 FKY17:FKY96 FUU17:FUU96 GEQ17:GEQ96 GOM17:GOM96 GYI17:GYI96 HIE17:HIE96 HSA17:HSA96 IBW17:IBW96 ILS17:ILS96 IVO17:IVO96 JFK17:JFK96 JPG17:JPG96 JZC17:JZC96 KIY17:KIY96 KSU17:KSU96 LCQ17:LCQ96 LMM17:LMM96 LWI17:LWI96 MGE17:MGE96 MQA17:MQA96 MZW17:MZW96 NJS17:NJS96 NTO17:NTO96 ODK17:ODK96 ONG17:ONG96 OXC17:OXC96 PGY17:PGY96 PQU17:PQU96 QAQ17:QAQ96 QKM17:QKM96 QUI17:QUI96 REE17:REE96 ROA17:ROA96 RXW17:RXW96 SHS17:SHS96 SRO17:SRO96 TBK17:TBK96 TLG17:TLG96 TVC17:TVC96 UEY17:UEY96 UOU17:UOU96 UYQ17:UYQ96 VIM17:VIM96 VSI17:VSI96 WCE17:WCE96 WMA17:WMA96 WVW17:WVW96 O65553:O65632 JK65553:JK65632 TG65553:TG65632 ADC65553:ADC65632 AMY65553:AMY65632 AWU65553:AWU65632 BGQ65553:BGQ65632 BQM65553:BQM65632 CAI65553:CAI65632 CKE65553:CKE65632 CUA65553:CUA65632 DDW65553:DDW65632 DNS65553:DNS65632 DXO65553:DXO65632 EHK65553:EHK65632 ERG65553:ERG65632 FBC65553:FBC65632 FKY65553:FKY65632 FUU65553:FUU65632 GEQ65553:GEQ65632 GOM65553:GOM65632 GYI65553:GYI65632 HIE65553:HIE65632 HSA65553:HSA65632 IBW65553:IBW65632 ILS65553:ILS65632 IVO65553:IVO65632 JFK65553:JFK65632 JPG65553:JPG65632 JZC65553:JZC65632 KIY65553:KIY65632 KSU65553:KSU65632 LCQ65553:LCQ65632 LMM65553:LMM65632 LWI65553:LWI65632 MGE65553:MGE65632 MQA65553:MQA65632 MZW65553:MZW65632 NJS65553:NJS65632 NTO65553:NTO65632 ODK65553:ODK65632 ONG65553:ONG65632 OXC65553:OXC65632 PGY65553:PGY65632 PQU65553:PQU65632 QAQ65553:QAQ65632 QKM65553:QKM65632 QUI65553:QUI65632 REE65553:REE65632 ROA65553:ROA65632 RXW65553:RXW65632 SHS65553:SHS65632 SRO65553:SRO65632 TBK65553:TBK65632 TLG65553:TLG65632 TVC65553:TVC65632 UEY65553:UEY65632 UOU65553:UOU65632 UYQ65553:UYQ65632 VIM65553:VIM65632 VSI65553:VSI65632 WCE65553:WCE65632 WMA65553:WMA65632 WVW65553:WVW65632 O131089:O131168 JK131089:JK131168 TG131089:TG131168 ADC131089:ADC131168 AMY131089:AMY131168 AWU131089:AWU131168 BGQ131089:BGQ131168 BQM131089:BQM131168 CAI131089:CAI131168 CKE131089:CKE131168 CUA131089:CUA131168 DDW131089:DDW131168 DNS131089:DNS131168 DXO131089:DXO131168 EHK131089:EHK131168 ERG131089:ERG131168 FBC131089:FBC131168 FKY131089:FKY131168 FUU131089:FUU131168 GEQ131089:GEQ131168 GOM131089:GOM131168 GYI131089:GYI131168 HIE131089:HIE131168 HSA131089:HSA131168 IBW131089:IBW131168 ILS131089:ILS131168 IVO131089:IVO131168 JFK131089:JFK131168 JPG131089:JPG131168 JZC131089:JZC131168 KIY131089:KIY131168 KSU131089:KSU131168 LCQ131089:LCQ131168 LMM131089:LMM131168 LWI131089:LWI131168 MGE131089:MGE131168 MQA131089:MQA131168 MZW131089:MZW131168 NJS131089:NJS131168 NTO131089:NTO131168 ODK131089:ODK131168 ONG131089:ONG131168 OXC131089:OXC131168 PGY131089:PGY131168 PQU131089:PQU131168 QAQ131089:QAQ131168 QKM131089:QKM131168 QUI131089:QUI131168 REE131089:REE131168 ROA131089:ROA131168 RXW131089:RXW131168 SHS131089:SHS131168 SRO131089:SRO131168 TBK131089:TBK131168 TLG131089:TLG131168 TVC131089:TVC131168 UEY131089:UEY131168 UOU131089:UOU131168 UYQ131089:UYQ131168 VIM131089:VIM131168 VSI131089:VSI131168 WCE131089:WCE131168 WMA131089:WMA131168 WVW131089:WVW131168 O196625:O196704 JK196625:JK196704 TG196625:TG196704 ADC196625:ADC196704 AMY196625:AMY196704 AWU196625:AWU196704 BGQ196625:BGQ196704 BQM196625:BQM196704 CAI196625:CAI196704 CKE196625:CKE196704 CUA196625:CUA196704 DDW196625:DDW196704 DNS196625:DNS196704 DXO196625:DXO196704 EHK196625:EHK196704 ERG196625:ERG196704 FBC196625:FBC196704 FKY196625:FKY196704 FUU196625:FUU196704 GEQ196625:GEQ196704 GOM196625:GOM196704 GYI196625:GYI196704 HIE196625:HIE196704 HSA196625:HSA196704 IBW196625:IBW196704 ILS196625:ILS196704 IVO196625:IVO196704 JFK196625:JFK196704 JPG196625:JPG196704 JZC196625:JZC196704 KIY196625:KIY196704 KSU196625:KSU196704 LCQ196625:LCQ196704 LMM196625:LMM196704 LWI196625:LWI196704 MGE196625:MGE196704 MQA196625:MQA196704 MZW196625:MZW196704 NJS196625:NJS196704 NTO196625:NTO196704 ODK196625:ODK196704 ONG196625:ONG196704 OXC196625:OXC196704 PGY196625:PGY196704 PQU196625:PQU196704 QAQ196625:QAQ196704 QKM196625:QKM196704 QUI196625:QUI196704 REE196625:REE196704 ROA196625:ROA196704 RXW196625:RXW196704 SHS196625:SHS196704 SRO196625:SRO196704 TBK196625:TBK196704 TLG196625:TLG196704 TVC196625:TVC196704 UEY196625:UEY196704 UOU196625:UOU196704 UYQ196625:UYQ196704 VIM196625:VIM196704 VSI196625:VSI196704 WCE196625:WCE196704 WMA196625:WMA196704 WVW196625:WVW196704 O262161:O262240 JK262161:JK262240 TG262161:TG262240 ADC262161:ADC262240 AMY262161:AMY262240 AWU262161:AWU262240 BGQ262161:BGQ262240 BQM262161:BQM262240 CAI262161:CAI262240 CKE262161:CKE262240 CUA262161:CUA262240 DDW262161:DDW262240 DNS262161:DNS262240 DXO262161:DXO262240 EHK262161:EHK262240 ERG262161:ERG262240 FBC262161:FBC262240 FKY262161:FKY262240 FUU262161:FUU262240 GEQ262161:GEQ262240 GOM262161:GOM262240 GYI262161:GYI262240 HIE262161:HIE262240 HSA262161:HSA262240 IBW262161:IBW262240 ILS262161:ILS262240 IVO262161:IVO262240 JFK262161:JFK262240 JPG262161:JPG262240 JZC262161:JZC262240 KIY262161:KIY262240 KSU262161:KSU262240 LCQ262161:LCQ262240 LMM262161:LMM262240 LWI262161:LWI262240 MGE262161:MGE262240 MQA262161:MQA262240 MZW262161:MZW262240 NJS262161:NJS262240 NTO262161:NTO262240 ODK262161:ODK262240 ONG262161:ONG262240 OXC262161:OXC262240 PGY262161:PGY262240 PQU262161:PQU262240 QAQ262161:QAQ262240 QKM262161:QKM262240 QUI262161:QUI262240 REE262161:REE262240 ROA262161:ROA262240 RXW262161:RXW262240 SHS262161:SHS262240 SRO262161:SRO262240 TBK262161:TBK262240 TLG262161:TLG262240 TVC262161:TVC262240 UEY262161:UEY262240 UOU262161:UOU262240 UYQ262161:UYQ262240 VIM262161:VIM262240 VSI262161:VSI262240 WCE262161:WCE262240 WMA262161:WMA262240 WVW262161:WVW262240 O327697:O327776 JK327697:JK327776 TG327697:TG327776 ADC327697:ADC327776 AMY327697:AMY327776 AWU327697:AWU327776 BGQ327697:BGQ327776 BQM327697:BQM327776 CAI327697:CAI327776 CKE327697:CKE327776 CUA327697:CUA327776 DDW327697:DDW327776 DNS327697:DNS327776 DXO327697:DXO327776 EHK327697:EHK327776 ERG327697:ERG327776 FBC327697:FBC327776 FKY327697:FKY327776 FUU327697:FUU327776 GEQ327697:GEQ327776 GOM327697:GOM327776 GYI327697:GYI327776 HIE327697:HIE327776 HSA327697:HSA327776 IBW327697:IBW327776 ILS327697:ILS327776 IVO327697:IVO327776 JFK327697:JFK327776 JPG327697:JPG327776 JZC327697:JZC327776 KIY327697:KIY327776 KSU327697:KSU327776 LCQ327697:LCQ327776 LMM327697:LMM327776 LWI327697:LWI327776 MGE327697:MGE327776 MQA327697:MQA327776 MZW327697:MZW327776 NJS327697:NJS327776 NTO327697:NTO327776 ODK327697:ODK327776 ONG327697:ONG327776 OXC327697:OXC327776 PGY327697:PGY327776 PQU327697:PQU327776 QAQ327697:QAQ327776 QKM327697:QKM327776 QUI327697:QUI327776 REE327697:REE327776 ROA327697:ROA327776 RXW327697:RXW327776 SHS327697:SHS327776 SRO327697:SRO327776 TBK327697:TBK327776 TLG327697:TLG327776 TVC327697:TVC327776 UEY327697:UEY327776 UOU327697:UOU327776 UYQ327697:UYQ327776 VIM327697:VIM327776 VSI327697:VSI327776 WCE327697:WCE327776 WMA327697:WMA327776 WVW327697:WVW327776 O393233:O393312 JK393233:JK393312 TG393233:TG393312 ADC393233:ADC393312 AMY393233:AMY393312 AWU393233:AWU393312 BGQ393233:BGQ393312 BQM393233:BQM393312 CAI393233:CAI393312 CKE393233:CKE393312 CUA393233:CUA393312 DDW393233:DDW393312 DNS393233:DNS393312 DXO393233:DXO393312 EHK393233:EHK393312 ERG393233:ERG393312 FBC393233:FBC393312 FKY393233:FKY393312 FUU393233:FUU393312 GEQ393233:GEQ393312 GOM393233:GOM393312 GYI393233:GYI393312 HIE393233:HIE393312 HSA393233:HSA393312 IBW393233:IBW393312 ILS393233:ILS393312 IVO393233:IVO393312 JFK393233:JFK393312 JPG393233:JPG393312 JZC393233:JZC393312 KIY393233:KIY393312 KSU393233:KSU393312 LCQ393233:LCQ393312 LMM393233:LMM393312 LWI393233:LWI393312 MGE393233:MGE393312 MQA393233:MQA393312 MZW393233:MZW393312 NJS393233:NJS393312 NTO393233:NTO393312 ODK393233:ODK393312 ONG393233:ONG393312 OXC393233:OXC393312 PGY393233:PGY393312 PQU393233:PQU393312 QAQ393233:QAQ393312 QKM393233:QKM393312 QUI393233:QUI393312 REE393233:REE393312 ROA393233:ROA393312 RXW393233:RXW393312 SHS393233:SHS393312 SRO393233:SRO393312 TBK393233:TBK393312 TLG393233:TLG393312 TVC393233:TVC393312 UEY393233:UEY393312 UOU393233:UOU393312 UYQ393233:UYQ393312 VIM393233:VIM393312 VSI393233:VSI393312 WCE393233:WCE393312 WMA393233:WMA393312 WVW393233:WVW393312 O458769:O458848 JK458769:JK458848 TG458769:TG458848 ADC458769:ADC458848 AMY458769:AMY458848 AWU458769:AWU458848 BGQ458769:BGQ458848 BQM458769:BQM458848 CAI458769:CAI458848 CKE458769:CKE458848 CUA458769:CUA458848 DDW458769:DDW458848 DNS458769:DNS458848 DXO458769:DXO458848 EHK458769:EHK458848 ERG458769:ERG458848 FBC458769:FBC458848 FKY458769:FKY458848 FUU458769:FUU458848 GEQ458769:GEQ458848 GOM458769:GOM458848 GYI458769:GYI458848 HIE458769:HIE458848 HSA458769:HSA458848 IBW458769:IBW458848 ILS458769:ILS458848 IVO458769:IVO458848 JFK458769:JFK458848 JPG458769:JPG458848 JZC458769:JZC458848 KIY458769:KIY458848 KSU458769:KSU458848 LCQ458769:LCQ458848 LMM458769:LMM458848 LWI458769:LWI458848 MGE458769:MGE458848 MQA458769:MQA458848 MZW458769:MZW458848 NJS458769:NJS458848 NTO458769:NTO458848 ODK458769:ODK458848 ONG458769:ONG458848 OXC458769:OXC458848 PGY458769:PGY458848 PQU458769:PQU458848 QAQ458769:QAQ458848 QKM458769:QKM458848 QUI458769:QUI458848 REE458769:REE458848 ROA458769:ROA458848 RXW458769:RXW458848 SHS458769:SHS458848 SRO458769:SRO458848 TBK458769:TBK458848 TLG458769:TLG458848 TVC458769:TVC458848 UEY458769:UEY458848 UOU458769:UOU458848 UYQ458769:UYQ458848 VIM458769:VIM458848 VSI458769:VSI458848 WCE458769:WCE458848 WMA458769:WMA458848 WVW458769:WVW458848 O524305:O524384 JK524305:JK524384 TG524305:TG524384 ADC524305:ADC524384 AMY524305:AMY524384 AWU524305:AWU524384 BGQ524305:BGQ524384 BQM524305:BQM524384 CAI524305:CAI524384 CKE524305:CKE524384 CUA524305:CUA524384 DDW524305:DDW524384 DNS524305:DNS524384 DXO524305:DXO524384 EHK524305:EHK524384 ERG524305:ERG524384 FBC524305:FBC524384 FKY524305:FKY524384 FUU524305:FUU524384 GEQ524305:GEQ524384 GOM524305:GOM524384 GYI524305:GYI524384 HIE524305:HIE524384 HSA524305:HSA524384 IBW524305:IBW524384 ILS524305:ILS524384 IVO524305:IVO524384 JFK524305:JFK524384 JPG524305:JPG524384 JZC524305:JZC524384 KIY524305:KIY524384 KSU524305:KSU524384 LCQ524305:LCQ524384 LMM524305:LMM524384 LWI524305:LWI524384 MGE524305:MGE524384 MQA524305:MQA524384 MZW524305:MZW524384 NJS524305:NJS524384 NTO524305:NTO524384 ODK524305:ODK524384 ONG524305:ONG524384 OXC524305:OXC524384 PGY524305:PGY524384 PQU524305:PQU524384 QAQ524305:QAQ524384 QKM524305:QKM524384 QUI524305:QUI524384 REE524305:REE524384 ROA524305:ROA524384 RXW524305:RXW524384 SHS524305:SHS524384 SRO524305:SRO524384 TBK524305:TBK524384 TLG524305:TLG524384 TVC524305:TVC524384 UEY524305:UEY524384 UOU524305:UOU524384 UYQ524305:UYQ524384 VIM524305:VIM524384 VSI524305:VSI524384 WCE524305:WCE524384 WMA524305:WMA524384 WVW524305:WVW524384 O589841:O589920 JK589841:JK589920 TG589841:TG589920 ADC589841:ADC589920 AMY589841:AMY589920 AWU589841:AWU589920 BGQ589841:BGQ589920 BQM589841:BQM589920 CAI589841:CAI589920 CKE589841:CKE589920 CUA589841:CUA589920 DDW589841:DDW589920 DNS589841:DNS589920 DXO589841:DXO589920 EHK589841:EHK589920 ERG589841:ERG589920 FBC589841:FBC589920 FKY589841:FKY589920 FUU589841:FUU589920 GEQ589841:GEQ589920 GOM589841:GOM589920 GYI589841:GYI589920 HIE589841:HIE589920 HSA589841:HSA589920 IBW589841:IBW589920 ILS589841:ILS589920 IVO589841:IVO589920 JFK589841:JFK589920 JPG589841:JPG589920 JZC589841:JZC589920 KIY589841:KIY589920 KSU589841:KSU589920 LCQ589841:LCQ589920 LMM589841:LMM589920 LWI589841:LWI589920 MGE589841:MGE589920 MQA589841:MQA589920 MZW589841:MZW589920 NJS589841:NJS589920 NTO589841:NTO589920 ODK589841:ODK589920 ONG589841:ONG589920 OXC589841:OXC589920 PGY589841:PGY589920 PQU589841:PQU589920 QAQ589841:QAQ589920 QKM589841:QKM589920 QUI589841:QUI589920 REE589841:REE589920 ROA589841:ROA589920 RXW589841:RXW589920 SHS589841:SHS589920 SRO589841:SRO589920 TBK589841:TBK589920 TLG589841:TLG589920 TVC589841:TVC589920 UEY589841:UEY589920 UOU589841:UOU589920 UYQ589841:UYQ589920 VIM589841:VIM589920 VSI589841:VSI589920 WCE589841:WCE589920 WMA589841:WMA589920 WVW589841:WVW589920 O655377:O655456 JK655377:JK655456 TG655377:TG655456 ADC655377:ADC655456 AMY655377:AMY655456 AWU655377:AWU655456 BGQ655377:BGQ655456 BQM655377:BQM655456 CAI655377:CAI655456 CKE655377:CKE655456 CUA655377:CUA655456 DDW655377:DDW655456 DNS655377:DNS655456 DXO655377:DXO655456 EHK655377:EHK655456 ERG655377:ERG655456 FBC655377:FBC655456 FKY655377:FKY655456 FUU655377:FUU655456 GEQ655377:GEQ655456 GOM655377:GOM655456 GYI655377:GYI655456 HIE655377:HIE655456 HSA655377:HSA655456 IBW655377:IBW655456 ILS655377:ILS655456 IVO655377:IVO655456 JFK655377:JFK655456 JPG655377:JPG655456 JZC655377:JZC655456 KIY655377:KIY655456 KSU655377:KSU655456 LCQ655377:LCQ655456 LMM655377:LMM655456 LWI655377:LWI655456 MGE655377:MGE655456 MQA655377:MQA655456 MZW655377:MZW655456 NJS655377:NJS655456 NTO655377:NTO655456 ODK655377:ODK655456 ONG655377:ONG655456 OXC655377:OXC655456 PGY655377:PGY655456 PQU655377:PQU655456 QAQ655377:QAQ655456 QKM655377:QKM655456 QUI655377:QUI655456 REE655377:REE655456 ROA655377:ROA655456 RXW655377:RXW655456 SHS655377:SHS655456 SRO655377:SRO655456 TBK655377:TBK655456 TLG655377:TLG655456 TVC655377:TVC655456 UEY655377:UEY655456 UOU655377:UOU655456 UYQ655377:UYQ655456 VIM655377:VIM655456 VSI655377:VSI655456 WCE655377:WCE655456 WMA655377:WMA655456 WVW655377:WVW655456 O720913:O720992 JK720913:JK720992 TG720913:TG720992 ADC720913:ADC720992 AMY720913:AMY720992 AWU720913:AWU720992 BGQ720913:BGQ720992 BQM720913:BQM720992 CAI720913:CAI720992 CKE720913:CKE720992 CUA720913:CUA720992 DDW720913:DDW720992 DNS720913:DNS720992 DXO720913:DXO720992 EHK720913:EHK720992 ERG720913:ERG720992 FBC720913:FBC720992 FKY720913:FKY720992 FUU720913:FUU720992 GEQ720913:GEQ720992 GOM720913:GOM720992 GYI720913:GYI720992 HIE720913:HIE720992 HSA720913:HSA720992 IBW720913:IBW720992 ILS720913:ILS720992 IVO720913:IVO720992 JFK720913:JFK720992 JPG720913:JPG720992 JZC720913:JZC720992 KIY720913:KIY720992 KSU720913:KSU720992 LCQ720913:LCQ720992 LMM720913:LMM720992 LWI720913:LWI720992 MGE720913:MGE720992 MQA720913:MQA720992 MZW720913:MZW720992 NJS720913:NJS720992 NTO720913:NTO720992 ODK720913:ODK720992 ONG720913:ONG720992 OXC720913:OXC720992 PGY720913:PGY720992 PQU720913:PQU720992 QAQ720913:QAQ720992 QKM720913:QKM720992 QUI720913:QUI720992 REE720913:REE720992 ROA720913:ROA720992 RXW720913:RXW720992 SHS720913:SHS720992 SRO720913:SRO720992 TBK720913:TBK720992 TLG720913:TLG720992 TVC720913:TVC720992 UEY720913:UEY720992 UOU720913:UOU720992 UYQ720913:UYQ720992 VIM720913:VIM720992 VSI720913:VSI720992 WCE720913:WCE720992 WMA720913:WMA720992 WVW720913:WVW720992 O786449:O786528 JK786449:JK786528 TG786449:TG786528 ADC786449:ADC786528 AMY786449:AMY786528 AWU786449:AWU786528 BGQ786449:BGQ786528 BQM786449:BQM786528 CAI786449:CAI786528 CKE786449:CKE786528 CUA786449:CUA786528 DDW786449:DDW786528 DNS786449:DNS786528 DXO786449:DXO786528 EHK786449:EHK786528 ERG786449:ERG786528 FBC786449:FBC786528 FKY786449:FKY786528 FUU786449:FUU786528 GEQ786449:GEQ786528 GOM786449:GOM786528 GYI786449:GYI786528 HIE786449:HIE786528 HSA786449:HSA786528 IBW786449:IBW786528 ILS786449:ILS786528 IVO786449:IVO786528 JFK786449:JFK786528 JPG786449:JPG786528 JZC786449:JZC786528 KIY786449:KIY786528 KSU786449:KSU786528 LCQ786449:LCQ786528 LMM786449:LMM786528 LWI786449:LWI786528 MGE786449:MGE786528 MQA786449:MQA786528 MZW786449:MZW786528 NJS786449:NJS786528 NTO786449:NTO786528 ODK786449:ODK786528 ONG786449:ONG786528 OXC786449:OXC786528 PGY786449:PGY786528 PQU786449:PQU786528 QAQ786449:QAQ786528 QKM786449:QKM786528 QUI786449:QUI786528 REE786449:REE786528 ROA786449:ROA786528 RXW786449:RXW786528 SHS786449:SHS786528 SRO786449:SRO786528 TBK786449:TBK786528 TLG786449:TLG786528 TVC786449:TVC786528 UEY786449:UEY786528 UOU786449:UOU786528 UYQ786449:UYQ786528 VIM786449:VIM786528 VSI786449:VSI786528 WCE786449:WCE786528 WMA786449:WMA786528 WVW786449:WVW786528 O851985:O852064 JK851985:JK852064 TG851985:TG852064 ADC851985:ADC852064 AMY851985:AMY852064 AWU851985:AWU852064 BGQ851985:BGQ852064 BQM851985:BQM852064 CAI851985:CAI852064 CKE851985:CKE852064 CUA851985:CUA852064 DDW851985:DDW852064 DNS851985:DNS852064 DXO851985:DXO852064 EHK851985:EHK852064 ERG851985:ERG852064 FBC851985:FBC852064 FKY851985:FKY852064 FUU851985:FUU852064 GEQ851985:GEQ852064 GOM851985:GOM852064 GYI851985:GYI852064 HIE851985:HIE852064 HSA851985:HSA852064 IBW851985:IBW852064 ILS851985:ILS852064 IVO851985:IVO852064 JFK851985:JFK852064 JPG851985:JPG852064 JZC851985:JZC852064 KIY851985:KIY852064 KSU851985:KSU852064 LCQ851985:LCQ852064 LMM851985:LMM852064 LWI851985:LWI852064 MGE851985:MGE852064 MQA851985:MQA852064 MZW851985:MZW852064 NJS851985:NJS852064 NTO851985:NTO852064 ODK851985:ODK852064 ONG851985:ONG852064 OXC851985:OXC852064 PGY851985:PGY852064 PQU851985:PQU852064 QAQ851985:QAQ852064 QKM851985:QKM852064 QUI851985:QUI852064 REE851985:REE852064 ROA851985:ROA852064 RXW851985:RXW852064 SHS851985:SHS852064 SRO851985:SRO852064 TBK851985:TBK852064 TLG851985:TLG852064 TVC851985:TVC852064 UEY851985:UEY852064 UOU851985:UOU852064 UYQ851985:UYQ852064 VIM851985:VIM852064 VSI851985:VSI852064 WCE851985:WCE852064 WMA851985:WMA852064 WVW851985:WVW852064 O917521:O917600 JK917521:JK917600 TG917521:TG917600 ADC917521:ADC917600 AMY917521:AMY917600 AWU917521:AWU917600 BGQ917521:BGQ917600 BQM917521:BQM917600 CAI917521:CAI917600 CKE917521:CKE917600 CUA917521:CUA917600 DDW917521:DDW917600 DNS917521:DNS917600 DXO917521:DXO917600 EHK917521:EHK917600 ERG917521:ERG917600 FBC917521:FBC917600 FKY917521:FKY917600 FUU917521:FUU917600 GEQ917521:GEQ917600 GOM917521:GOM917600 GYI917521:GYI917600 HIE917521:HIE917600 HSA917521:HSA917600 IBW917521:IBW917600 ILS917521:ILS917600 IVO917521:IVO917600 JFK917521:JFK917600 JPG917521:JPG917600 JZC917521:JZC917600 KIY917521:KIY917600 KSU917521:KSU917600 LCQ917521:LCQ917600 LMM917521:LMM917600 LWI917521:LWI917600 MGE917521:MGE917600 MQA917521:MQA917600 MZW917521:MZW917600 NJS917521:NJS917600 NTO917521:NTO917600 ODK917521:ODK917600 ONG917521:ONG917600 OXC917521:OXC917600 PGY917521:PGY917600 PQU917521:PQU917600 QAQ917521:QAQ917600 QKM917521:QKM917600 QUI917521:QUI917600 REE917521:REE917600 ROA917521:ROA917600 RXW917521:RXW917600 SHS917521:SHS917600 SRO917521:SRO917600 TBK917521:TBK917600 TLG917521:TLG917600 TVC917521:TVC917600 UEY917521:UEY917600 UOU917521:UOU917600 UYQ917521:UYQ917600 VIM917521:VIM917600 VSI917521:VSI917600 WCE917521:WCE917600 WMA917521:WMA917600 WVW917521:WVW917600 O983057:O983136 JK983057:JK983136 TG983057:TG983136 ADC983057:ADC983136 AMY983057:AMY983136 AWU983057:AWU983136 BGQ983057:BGQ983136 BQM983057:BQM983136 CAI983057:CAI983136 CKE983057:CKE983136 CUA983057:CUA983136 DDW983057:DDW983136 DNS983057:DNS983136 DXO983057:DXO983136 EHK983057:EHK983136 ERG983057:ERG983136 FBC983057:FBC983136 FKY983057:FKY983136 FUU983057:FUU983136 GEQ983057:GEQ983136 GOM983057:GOM983136 GYI983057:GYI983136 HIE983057:HIE983136 HSA983057:HSA983136 IBW983057:IBW983136 ILS983057:ILS983136 IVO983057:IVO983136 JFK983057:JFK983136 JPG983057:JPG983136 JZC983057:JZC983136 KIY983057:KIY983136 KSU983057:KSU983136 LCQ983057:LCQ983136 LMM983057:LMM983136 LWI983057:LWI983136 MGE983057:MGE983136 MQA983057:MQA983136 MZW983057:MZW983136 NJS983057:NJS983136 NTO983057:NTO983136 ODK983057:ODK983136 ONG983057:ONG983136 OXC983057:OXC983136 PGY983057:PGY983136 PQU983057:PQU983136 QAQ983057:QAQ983136 QKM983057:QKM983136 QUI983057:QUI983136 REE983057:REE983136 ROA983057:ROA983136 RXW983057:RXW983136 SHS983057:SHS983136 SRO983057:SRO983136 TBK983057:TBK983136 TLG983057:TLG983136 TVC983057:TVC983136 UEY983057:UEY983136 UOU983057:UOU983136 UYQ983057:UYQ983136 VIM983057:VIM983136 VSI983057:VSI983136 WCE983057:WCE983136 WMA983057:WMA983136 WVW983057:WVW983136"/>
    <dataValidation imeMode="off" allowBlank="1" showInputMessage="1" showErrorMessage="1" promptTitle="月" prompt="生年月日の月を半角数字で入力" sqref="N17:N96 JJ17:JJ96 TF17:TF96 ADB17:ADB96 AMX17:AMX96 AWT17:AWT96 BGP17:BGP96 BQL17:BQL96 CAH17:CAH96 CKD17:CKD96 CTZ17:CTZ96 DDV17:DDV96 DNR17:DNR96 DXN17:DXN96 EHJ17:EHJ96 ERF17:ERF96 FBB17:FBB96 FKX17:FKX96 FUT17:FUT96 GEP17:GEP96 GOL17:GOL96 GYH17:GYH96 HID17:HID96 HRZ17:HRZ96 IBV17:IBV96 ILR17:ILR96 IVN17:IVN96 JFJ17:JFJ96 JPF17:JPF96 JZB17:JZB96 KIX17:KIX96 KST17:KST96 LCP17:LCP96 LML17:LML96 LWH17:LWH96 MGD17:MGD96 MPZ17:MPZ96 MZV17:MZV96 NJR17:NJR96 NTN17:NTN96 ODJ17:ODJ96 ONF17:ONF96 OXB17:OXB96 PGX17:PGX96 PQT17:PQT96 QAP17:QAP96 QKL17:QKL96 QUH17:QUH96 RED17:RED96 RNZ17:RNZ96 RXV17:RXV96 SHR17:SHR96 SRN17:SRN96 TBJ17:TBJ96 TLF17:TLF96 TVB17:TVB96 UEX17:UEX96 UOT17:UOT96 UYP17:UYP96 VIL17:VIL96 VSH17:VSH96 WCD17:WCD96 WLZ17:WLZ96 WVV17:WVV96 N65553:N65632 JJ65553:JJ65632 TF65553:TF65632 ADB65553:ADB65632 AMX65553:AMX65632 AWT65553:AWT65632 BGP65553:BGP65632 BQL65553:BQL65632 CAH65553:CAH65632 CKD65553:CKD65632 CTZ65553:CTZ65632 DDV65553:DDV65632 DNR65553:DNR65632 DXN65553:DXN65632 EHJ65553:EHJ65632 ERF65553:ERF65632 FBB65553:FBB65632 FKX65553:FKX65632 FUT65553:FUT65632 GEP65553:GEP65632 GOL65553:GOL65632 GYH65553:GYH65632 HID65553:HID65632 HRZ65553:HRZ65632 IBV65553:IBV65632 ILR65553:ILR65632 IVN65553:IVN65632 JFJ65553:JFJ65632 JPF65553:JPF65632 JZB65553:JZB65632 KIX65553:KIX65632 KST65553:KST65632 LCP65553:LCP65632 LML65553:LML65632 LWH65553:LWH65632 MGD65553:MGD65632 MPZ65553:MPZ65632 MZV65553:MZV65632 NJR65553:NJR65632 NTN65553:NTN65632 ODJ65553:ODJ65632 ONF65553:ONF65632 OXB65553:OXB65632 PGX65553:PGX65632 PQT65553:PQT65632 QAP65553:QAP65632 QKL65553:QKL65632 QUH65553:QUH65632 RED65553:RED65632 RNZ65553:RNZ65632 RXV65553:RXV65632 SHR65553:SHR65632 SRN65553:SRN65632 TBJ65553:TBJ65632 TLF65553:TLF65632 TVB65553:TVB65632 UEX65553:UEX65632 UOT65553:UOT65632 UYP65553:UYP65632 VIL65553:VIL65632 VSH65553:VSH65632 WCD65553:WCD65632 WLZ65553:WLZ65632 WVV65553:WVV65632 N131089:N131168 JJ131089:JJ131168 TF131089:TF131168 ADB131089:ADB131168 AMX131089:AMX131168 AWT131089:AWT131168 BGP131089:BGP131168 BQL131089:BQL131168 CAH131089:CAH131168 CKD131089:CKD131168 CTZ131089:CTZ131168 DDV131089:DDV131168 DNR131089:DNR131168 DXN131089:DXN131168 EHJ131089:EHJ131168 ERF131089:ERF131168 FBB131089:FBB131168 FKX131089:FKX131168 FUT131089:FUT131168 GEP131089:GEP131168 GOL131089:GOL131168 GYH131089:GYH131168 HID131089:HID131168 HRZ131089:HRZ131168 IBV131089:IBV131168 ILR131089:ILR131168 IVN131089:IVN131168 JFJ131089:JFJ131168 JPF131089:JPF131168 JZB131089:JZB131168 KIX131089:KIX131168 KST131089:KST131168 LCP131089:LCP131168 LML131089:LML131168 LWH131089:LWH131168 MGD131089:MGD131168 MPZ131089:MPZ131168 MZV131089:MZV131168 NJR131089:NJR131168 NTN131089:NTN131168 ODJ131089:ODJ131168 ONF131089:ONF131168 OXB131089:OXB131168 PGX131089:PGX131168 PQT131089:PQT131168 QAP131089:QAP131168 QKL131089:QKL131168 QUH131089:QUH131168 RED131089:RED131168 RNZ131089:RNZ131168 RXV131089:RXV131168 SHR131089:SHR131168 SRN131089:SRN131168 TBJ131089:TBJ131168 TLF131089:TLF131168 TVB131089:TVB131168 UEX131089:UEX131168 UOT131089:UOT131168 UYP131089:UYP131168 VIL131089:VIL131168 VSH131089:VSH131168 WCD131089:WCD131168 WLZ131089:WLZ131168 WVV131089:WVV131168 N196625:N196704 JJ196625:JJ196704 TF196625:TF196704 ADB196625:ADB196704 AMX196625:AMX196704 AWT196625:AWT196704 BGP196625:BGP196704 BQL196625:BQL196704 CAH196625:CAH196704 CKD196625:CKD196704 CTZ196625:CTZ196704 DDV196625:DDV196704 DNR196625:DNR196704 DXN196625:DXN196704 EHJ196625:EHJ196704 ERF196625:ERF196704 FBB196625:FBB196704 FKX196625:FKX196704 FUT196625:FUT196704 GEP196625:GEP196704 GOL196625:GOL196704 GYH196625:GYH196704 HID196625:HID196704 HRZ196625:HRZ196704 IBV196625:IBV196704 ILR196625:ILR196704 IVN196625:IVN196704 JFJ196625:JFJ196704 JPF196625:JPF196704 JZB196625:JZB196704 KIX196625:KIX196704 KST196625:KST196704 LCP196625:LCP196704 LML196625:LML196704 LWH196625:LWH196704 MGD196625:MGD196704 MPZ196625:MPZ196704 MZV196625:MZV196704 NJR196625:NJR196704 NTN196625:NTN196704 ODJ196625:ODJ196704 ONF196625:ONF196704 OXB196625:OXB196704 PGX196625:PGX196704 PQT196625:PQT196704 QAP196625:QAP196704 QKL196625:QKL196704 QUH196625:QUH196704 RED196625:RED196704 RNZ196625:RNZ196704 RXV196625:RXV196704 SHR196625:SHR196704 SRN196625:SRN196704 TBJ196625:TBJ196704 TLF196625:TLF196704 TVB196625:TVB196704 UEX196625:UEX196704 UOT196625:UOT196704 UYP196625:UYP196704 VIL196625:VIL196704 VSH196625:VSH196704 WCD196625:WCD196704 WLZ196625:WLZ196704 WVV196625:WVV196704 N262161:N262240 JJ262161:JJ262240 TF262161:TF262240 ADB262161:ADB262240 AMX262161:AMX262240 AWT262161:AWT262240 BGP262161:BGP262240 BQL262161:BQL262240 CAH262161:CAH262240 CKD262161:CKD262240 CTZ262161:CTZ262240 DDV262161:DDV262240 DNR262161:DNR262240 DXN262161:DXN262240 EHJ262161:EHJ262240 ERF262161:ERF262240 FBB262161:FBB262240 FKX262161:FKX262240 FUT262161:FUT262240 GEP262161:GEP262240 GOL262161:GOL262240 GYH262161:GYH262240 HID262161:HID262240 HRZ262161:HRZ262240 IBV262161:IBV262240 ILR262161:ILR262240 IVN262161:IVN262240 JFJ262161:JFJ262240 JPF262161:JPF262240 JZB262161:JZB262240 KIX262161:KIX262240 KST262161:KST262240 LCP262161:LCP262240 LML262161:LML262240 LWH262161:LWH262240 MGD262161:MGD262240 MPZ262161:MPZ262240 MZV262161:MZV262240 NJR262161:NJR262240 NTN262161:NTN262240 ODJ262161:ODJ262240 ONF262161:ONF262240 OXB262161:OXB262240 PGX262161:PGX262240 PQT262161:PQT262240 QAP262161:QAP262240 QKL262161:QKL262240 QUH262161:QUH262240 RED262161:RED262240 RNZ262161:RNZ262240 RXV262161:RXV262240 SHR262161:SHR262240 SRN262161:SRN262240 TBJ262161:TBJ262240 TLF262161:TLF262240 TVB262161:TVB262240 UEX262161:UEX262240 UOT262161:UOT262240 UYP262161:UYP262240 VIL262161:VIL262240 VSH262161:VSH262240 WCD262161:WCD262240 WLZ262161:WLZ262240 WVV262161:WVV262240 N327697:N327776 JJ327697:JJ327776 TF327697:TF327776 ADB327697:ADB327776 AMX327697:AMX327776 AWT327697:AWT327776 BGP327697:BGP327776 BQL327697:BQL327776 CAH327697:CAH327776 CKD327697:CKD327776 CTZ327697:CTZ327776 DDV327697:DDV327776 DNR327697:DNR327776 DXN327697:DXN327776 EHJ327697:EHJ327776 ERF327697:ERF327776 FBB327697:FBB327776 FKX327697:FKX327776 FUT327697:FUT327776 GEP327697:GEP327776 GOL327697:GOL327776 GYH327697:GYH327776 HID327697:HID327776 HRZ327697:HRZ327776 IBV327697:IBV327776 ILR327697:ILR327776 IVN327697:IVN327776 JFJ327697:JFJ327776 JPF327697:JPF327776 JZB327697:JZB327776 KIX327697:KIX327776 KST327697:KST327776 LCP327697:LCP327776 LML327697:LML327776 LWH327697:LWH327776 MGD327697:MGD327776 MPZ327697:MPZ327776 MZV327697:MZV327776 NJR327697:NJR327776 NTN327697:NTN327776 ODJ327697:ODJ327776 ONF327697:ONF327776 OXB327697:OXB327776 PGX327697:PGX327776 PQT327697:PQT327776 QAP327697:QAP327776 QKL327697:QKL327776 QUH327697:QUH327776 RED327697:RED327776 RNZ327697:RNZ327776 RXV327697:RXV327776 SHR327697:SHR327776 SRN327697:SRN327776 TBJ327697:TBJ327776 TLF327697:TLF327776 TVB327697:TVB327776 UEX327697:UEX327776 UOT327697:UOT327776 UYP327697:UYP327776 VIL327697:VIL327776 VSH327697:VSH327776 WCD327697:WCD327776 WLZ327697:WLZ327776 WVV327697:WVV327776 N393233:N393312 JJ393233:JJ393312 TF393233:TF393312 ADB393233:ADB393312 AMX393233:AMX393312 AWT393233:AWT393312 BGP393233:BGP393312 BQL393233:BQL393312 CAH393233:CAH393312 CKD393233:CKD393312 CTZ393233:CTZ393312 DDV393233:DDV393312 DNR393233:DNR393312 DXN393233:DXN393312 EHJ393233:EHJ393312 ERF393233:ERF393312 FBB393233:FBB393312 FKX393233:FKX393312 FUT393233:FUT393312 GEP393233:GEP393312 GOL393233:GOL393312 GYH393233:GYH393312 HID393233:HID393312 HRZ393233:HRZ393312 IBV393233:IBV393312 ILR393233:ILR393312 IVN393233:IVN393312 JFJ393233:JFJ393312 JPF393233:JPF393312 JZB393233:JZB393312 KIX393233:KIX393312 KST393233:KST393312 LCP393233:LCP393312 LML393233:LML393312 LWH393233:LWH393312 MGD393233:MGD393312 MPZ393233:MPZ393312 MZV393233:MZV393312 NJR393233:NJR393312 NTN393233:NTN393312 ODJ393233:ODJ393312 ONF393233:ONF393312 OXB393233:OXB393312 PGX393233:PGX393312 PQT393233:PQT393312 QAP393233:QAP393312 QKL393233:QKL393312 QUH393233:QUH393312 RED393233:RED393312 RNZ393233:RNZ393312 RXV393233:RXV393312 SHR393233:SHR393312 SRN393233:SRN393312 TBJ393233:TBJ393312 TLF393233:TLF393312 TVB393233:TVB393312 UEX393233:UEX393312 UOT393233:UOT393312 UYP393233:UYP393312 VIL393233:VIL393312 VSH393233:VSH393312 WCD393233:WCD393312 WLZ393233:WLZ393312 WVV393233:WVV393312 N458769:N458848 JJ458769:JJ458848 TF458769:TF458848 ADB458769:ADB458848 AMX458769:AMX458848 AWT458769:AWT458848 BGP458769:BGP458848 BQL458769:BQL458848 CAH458769:CAH458848 CKD458769:CKD458848 CTZ458769:CTZ458848 DDV458769:DDV458848 DNR458769:DNR458848 DXN458769:DXN458848 EHJ458769:EHJ458848 ERF458769:ERF458848 FBB458769:FBB458848 FKX458769:FKX458848 FUT458769:FUT458848 GEP458769:GEP458848 GOL458769:GOL458848 GYH458769:GYH458848 HID458769:HID458848 HRZ458769:HRZ458848 IBV458769:IBV458848 ILR458769:ILR458848 IVN458769:IVN458848 JFJ458769:JFJ458848 JPF458769:JPF458848 JZB458769:JZB458848 KIX458769:KIX458848 KST458769:KST458848 LCP458769:LCP458848 LML458769:LML458848 LWH458769:LWH458848 MGD458769:MGD458848 MPZ458769:MPZ458848 MZV458769:MZV458848 NJR458769:NJR458848 NTN458769:NTN458848 ODJ458769:ODJ458848 ONF458769:ONF458848 OXB458769:OXB458848 PGX458769:PGX458848 PQT458769:PQT458848 QAP458769:QAP458848 QKL458769:QKL458848 QUH458769:QUH458848 RED458769:RED458848 RNZ458769:RNZ458848 RXV458769:RXV458848 SHR458769:SHR458848 SRN458769:SRN458848 TBJ458769:TBJ458848 TLF458769:TLF458848 TVB458769:TVB458848 UEX458769:UEX458848 UOT458769:UOT458848 UYP458769:UYP458848 VIL458769:VIL458848 VSH458769:VSH458848 WCD458769:WCD458848 WLZ458769:WLZ458848 WVV458769:WVV458848 N524305:N524384 JJ524305:JJ524384 TF524305:TF524384 ADB524305:ADB524384 AMX524305:AMX524384 AWT524305:AWT524384 BGP524305:BGP524384 BQL524305:BQL524384 CAH524305:CAH524384 CKD524305:CKD524384 CTZ524305:CTZ524384 DDV524305:DDV524384 DNR524305:DNR524384 DXN524305:DXN524384 EHJ524305:EHJ524384 ERF524305:ERF524384 FBB524305:FBB524384 FKX524305:FKX524384 FUT524305:FUT524384 GEP524305:GEP524384 GOL524305:GOL524384 GYH524305:GYH524384 HID524305:HID524384 HRZ524305:HRZ524384 IBV524305:IBV524384 ILR524305:ILR524384 IVN524305:IVN524384 JFJ524305:JFJ524384 JPF524305:JPF524384 JZB524305:JZB524384 KIX524305:KIX524384 KST524305:KST524384 LCP524305:LCP524384 LML524305:LML524384 LWH524305:LWH524384 MGD524305:MGD524384 MPZ524305:MPZ524384 MZV524305:MZV524384 NJR524305:NJR524384 NTN524305:NTN524384 ODJ524305:ODJ524384 ONF524305:ONF524384 OXB524305:OXB524384 PGX524305:PGX524384 PQT524305:PQT524384 QAP524305:QAP524384 QKL524305:QKL524384 QUH524305:QUH524384 RED524305:RED524384 RNZ524305:RNZ524384 RXV524305:RXV524384 SHR524305:SHR524384 SRN524305:SRN524384 TBJ524305:TBJ524384 TLF524305:TLF524384 TVB524305:TVB524384 UEX524305:UEX524384 UOT524305:UOT524384 UYP524305:UYP524384 VIL524305:VIL524384 VSH524305:VSH524384 WCD524305:WCD524384 WLZ524305:WLZ524384 WVV524305:WVV524384 N589841:N589920 JJ589841:JJ589920 TF589841:TF589920 ADB589841:ADB589920 AMX589841:AMX589920 AWT589841:AWT589920 BGP589841:BGP589920 BQL589841:BQL589920 CAH589841:CAH589920 CKD589841:CKD589920 CTZ589841:CTZ589920 DDV589841:DDV589920 DNR589841:DNR589920 DXN589841:DXN589920 EHJ589841:EHJ589920 ERF589841:ERF589920 FBB589841:FBB589920 FKX589841:FKX589920 FUT589841:FUT589920 GEP589841:GEP589920 GOL589841:GOL589920 GYH589841:GYH589920 HID589841:HID589920 HRZ589841:HRZ589920 IBV589841:IBV589920 ILR589841:ILR589920 IVN589841:IVN589920 JFJ589841:JFJ589920 JPF589841:JPF589920 JZB589841:JZB589920 KIX589841:KIX589920 KST589841:KST589920 LCP589841:LCP589920 LML589841:LML589920 LWH589841:LWH589920 MGD589841:MGD589920 MPZ589841:MPZ589920 MZV589841:MZV589920 NJR589841:NJR589920 NTN589841:NTN589920 ODJ589841:ODJ589920 ONF589841:ONF589920 OXB589841:OXB589920 PGX589841:PGX589920 PQT589841:PQT589920 QAP589841:QAP589920 QKL589841:QKL589920 QUH589841:QUH589920 RED589841:RED589920 RNZ589841:RNZ589920 RXV589841:RXV589920 SHR589841:SHR589920 SRN589841:SRN589920 TBJ589841:TBJ589920 TLF589841:TLF589920 TVB589841:TVB589920 UEX589841:UEX589920 UOT589841:UOT589920 UYP589841:UYP589920 VIL589841:VIL589920 VSH589841:VSH589920 WCD589841:WCD589920 WLZ589841:WLZ589920 WVV589841:WVV589920 N655377:N655456 JJ655377:JJ655456 TF655377:TF655456 ADB655377:ADB655456 AMX655377:AMX655456 AWT655377:AWT655456 BGP655377:BGP655456 BQL655377:BQL655456 CAH655377:CAH655456 CKD655377:CKD655456 CTZ655377:CTZ655456 DDV655377:DDV655456 DNR655377:DNR655456 DXN655377:DXN655456 EHJ655377:EHJ655456 ERF655377:ERF655456 FBB655377:FBB655456 FKX655377:FKX655456 FUT655377:FUT655456 GEP655377:GEP655456 GOL655377:GOL655456 GYH655377:GYH655456 HID655377:HID655456 HRZ655377:HRZ655456 IBV655377:IBV655456 ILR655377:ILR655456 IVN655377:IVN655456 JFJ655377:JFJ655456 JPF655377:JPF655456 JZB655377:JZB655456 KIX655377:KIX655456 KST655377:KST655456 LCP655377:LCP655456 LML655377:LML655456 LWH655377:LWH655456 MGD655377:MGD655456 MPZ655377:MPZ655456 MZV655377:MZV655456 NJR655377:NJR655456 NTN655377:NTN655456 ODJ655377:ODJ655456 ONF655377:ONF655456 OXB655377:OXB655456 PGX655377:PGX655456 PQT655377:PQT655456 QAP655377:QAP655456 QKL655377:QKL655456 QUH655377:QUH655456 RED655377:RED655456 RNZ655377:RNZ655456 RXV655377:RXV655456 SHR655377:SHR655456 SRN655377:SRN655456 TBJ655377:TBJ655456 TLF655377:TLF655456 TVB655377:TVB655456 UEX655377:UEX655456 UOT655377:UOT655456 UYP655377:UYP655456 VIL655377:VIL655456 VSH655377:VSH655456 WCD655377:WCD655456 WLZ655377:WLZ655456 WVV655377:WVV655456 N720913:N720992 JJ720913:JJ720992 TF720913:TF720992 ADB720913:ADB720992 AMX720913:AMX720992 AWT720913:AWT720992 BGP720913:BGP720992 BQL720913:BQL720992 CAH720913:CAH720992 CKD720913:CKD720992 CTZ720913:CTZ720992 DDV720913:DDV720992 DNR720913:DNR720992 DXN720913:DXN720992 EHJ720913:EHJ720992 ERF720913:ERF720992 FBB720913:FBB720992 FKX720913:FKX720992 FUT720913:FUT720992 GEP720913:GEP720992 GOL720913:GOL720992 GYH720913:GYH720992 HID720913:HID720992 HRZ720913:HRZ720992 IBV720913:IBV720992 ILR720913:ILR720992 IVN720913:IVN720992 JFJ720913:JFJ720992 JPF720913:JPF720992 JZB720913:JZB720992 KIX720913:KIX720992 KST720913:KST720992 LCP720913:LCP720992 LML720913:LML720992 LWH720913:LWH720992 MGD720913:MGD720992 MPZ720913:MPZ720992 MZV720913:MZV720992 NJR720913:NJR720992 NTN720913:NTN720992 ODJ720913:ODJ720992 ONF720913:ONF720992 OXB720913:OXB720992 PGX720913:PGX720992 PQT720913:PQT720992 QAP720913:QAP720992 QKL720913:QKL720992 QUH720913:QUH720992 RED720913:RED720992 RNZ720913:RNZ720992 RXV720913:RXV720992 SHR720913:SHR720992 SRN720913:SRN720992 TBJ720913:TBJ720992 TLF720913:TLF720992 TVB720913:TVB720992 UEX720913:UEX720992 UOT720913:UOT720992 UYP720913:UYP720992 VIL720913:VIL720992 VSH720913:VSH720992 WCD720913:WCD720992 WLZ720913:WLZ720992 WVV720913:WVV720992 N786449:N786528 JJ786449:JJ786528 TF786449:TF786528 ADB786449:ADB786528 AMX786449:AMX786528 AWT786449:AWT786528 BGP786449:BGP786528 BQL786449:BQL786528 CAH786449:CAH786528 CKD786449:CKD786528 CTZ786449:CTZ786528 DDV786449:DDV786528 DNR786449:DNR786528 DXN786449:DXN786528 EHJ786449:EHJ786528 ERF786449:ERF786528 FBB786449:FBB786528 FKX786449:FKX786528 FUT786449:FUT786528 GEP786449:GEP786528 GOL786449:GOL786528 GYH786449:GYH786528 HID786449:HID786528 HRZ786449:HRZ786528 IBV786449:IBV786528 ILR786449:ILR786528 IVN786449:IVN786528 JFJ786449:JFJ786528 JPF786449:JPF786528 JZB786449:JZB786528 KIX786449:KIX786528 KST786449:KST786528 LCP786449:LCP786528 LML786449:LML786528 LWH786449:LWH786528 MGD786449:MGD786528 MPZ786449:MPZ786528 MZV786449:MZV786528 NJR786449:NJR786528 NTN786449:NTN786528 ODJ786449:ODJ786528 ONF786449:ONF786528 OXB786449:OXB786528 PGX786449:PGX786528 PQT786449:PQT786528 QAP786449:QAP786528 QKL786449:QKL786528 QUH786449:QUH786528 RED786449:RED786528 RNZ786449:RNZ786528 RXV786449:RXV786528 SHR786449:SHR786528 SRN786449:SRN786528 TBJ786449:TBJ786528 TLF786449:TLF786528 TVB786449:TVB786528 UEX786449:UEX786528 UOT786449:UOT786528 UYP786449:UYP786528 VIL786449:VIL786528 VSH786449:VSH786528 WCD786449:WCD786528 WLZ786449:WLZ786528 WVV786449:WVV786528 N851985:N852064 JJ851985:JJ852064 TF851985:TF852064 ADB851985:ADB852064 AMX851985:AMX852064 AWT851985:AWT852064 BGP851985:BGP852064 BQL851985:BQL852064 CAH851985:CAH852064 CKD851985:CKD852064 CTZ851985:CTZ852064 DDV851985:DDV852064 DNR851985:DNR852064 DXN851985:DXN852064 EHJ851985:EHJ852064 ERF851985:ERF852064 FBB851985:FBB852064 FKX851985:FKX852064 FUT851985:FUT852064 GEP851985:GEP852064 GOL851985:GOL852064 GYH851985:GYH852064 HID851985:HID852064 HRZ851985:HRZ852064 IBV851985:IBV852064 ILR851985:ILR852064 IVN851985:IVN852064 JFJ851985:JFJ852064 JPF851985:JPF852064 JZB851985:JZB852064 KIX851985:KIX852064 KST851985:KST852064 LCP851985:LCP852064 LML851985:LML852064 LWH851985:LWH852064 MGD851985:MGD852064 MPZ851985:MPZ852064 MZV851985:MZV852064 NJR851985:NJR852064 NTN851985:NTN852064 ODJ851985:ODJ852064 ONF851985:ONF852064 OXB851985:OXB852064 PGX851985:PGX852064 PQT851985:PQT852064 QAP851985:QAP852064 QKL851985:QKL852064 QUH851985:QUH852064 RED851985:RED852064 RNZ851985:RNZ852064 RXV851985:RXV852064 SHR851985:SHR852064 SRN851985:SRN852064 TBJ851985:TBJ852064 TLF851985:TLF852064 TVB851985:TVB852064 UEX851985:UEX852064 UOT851985:UOT852064 UYP851985:UYP852064 VIL851985:VIL852064 VSH851985:VSH852064 WCD851985:WCD852064 WLZ851985:WLZ852064 WVV851985:WVV852064 N917521:N917600 JJ917521:JJ917600 TF917521:TF917600 ADB917521:ADB917600 AMX917521:AMX917600 AWT917521:AWT917600 BGP917521:BGP917600 BQL917521:BQL917600 CAH917521:CAH917600 CKD917521:CKD917600 CTZ917521:CTZ917600 DDV917521:DDV917600 DNR917521:DNR917600 DXN917521:DXN917600 EHJ917521:EHJ917600 ERF917521:ERF917600 FBB917521:FBB917600 FKX917521:FKX917600 FUT917521:FUT917600 GEP917521:GEP917600 GOL917521:GOL917600 GYH917521:GYH917600 HID917521:HID917600 HRZ917521:HRZ917600 IBV917521:IBV917600 ILR917521:ILR917600 IVN917521:IVN917600 JFJ917521:JFJ917600 JPF917521:JPF917600 JZB917521:JZB917600 KIX917521:KIX917600 KST917521:KST917600 LCP917521:LCP917600 LML917521:LML917600 LWH917521:LWH917600 MGD917521:MGD917600 MPZ917521:MPZ917600 MZV917521:MZV917600 NJR917521:NJR917600 NTN917521:NTN917600 ODJ917521:ODJ917600 ONF917521:ONF917600 OXB917521:OXB917600 PGX917521:PGX917600 PQT917521:PQT917600 QAP917521:QAP917600 QKL917521:QKL917600 QUH917521:QUH917600 RED917521:RED917600 RNZ917521:RNZ917600 RXV917521:RXV917600 SHR917521:SHR917600 SRN917521:SRN917600 TBJ917521:TBJ917600 TLF917521:TLF917600 TVB917521:TVB917600 UEX917521:UEX917600 UOT917521:UOT917600 UYP917521:UYP917600 VIL917521:VIL917600 VSH917521:VSH917600 WCD917521:WCD917600 WLZ917521:WLZ917600 WVV917521:WVV917600 N983057:N983136 JJ983057:JJ983136 TF983057:TF983136 ADB983057:ADB983136 AMX983057:AMX983136 AWT983057:AWT983136 BGP983057:BGP983136 BQL983057:BQL983136 CAH983057:CAH983136 CKD983057:CKD983136 CTZ983057:CTZ983136 DDV983057:DDV983136 DNR983057:DNR983136 DXN983057:DXN983136 EHJ983057:EHJ983136 ERF983057:ERF983136 FBB983057:FBB983136 FKX983057:FKX983136 FUT983057:FUT983136 GEP983057:GEP983136 GOL983057:GOL983136 GYH983057:GYH983136 HID983057:HID983136 HRZ983057:HRZ983136 IBV983057:IBV983136 ILR983057:ILR983136 IVN983057:IVN983136 JFJ983057:JFJ983136 JPF983057:JPF983136 JZB983057:JZB983136 KIX983057:KIX983136 KST983057:KST983136 LCP983057:LCP983136 LML983057:LML983136 LWH983057:LWH983136 MGD983057:MGD983136 MPZ983057:MPZ983136 MZV983057:MZV983136 NJR983057:NJR983136 NTN983057:NTN983136 ODJ983057:ODJ983136 ONF983057:ONF983136 OXB983057:OXB983136 PGX983057:PGX983136 PQT983057:PQT983136 QAP983057:QAP983136 QKL983057:QKL983136 QUH983057:QUH983136 RED983057:RED983136 RNZ983057:RNZ983136 RXV983057:RXV983136 SHR983057:SHR983136 SRN983057:SRN983136 TBJ983057:TBJ983136 TLF983057:TLF983136 TVB983057:TVB983136 UEX983057:UEX983136 UOT983057:UOT983136 UYP983057:UYP983136 VIL983057:VIL983136 VSH983057:VSH983136 WCD983057:WCD983136 WLZ983057:WLZ983136 WVV983057:WVV983136 N104:N183 JJ104:JJ183 TF104:TF183 ADB104:ADB183 AMX104:AMX183 AWT104:AWT183 BGP104:BGP183 BQL104:BQL183 CAH104:CAH183 CKD104:CKD183 CTZ104:CTZ183 DDV104:DDV183 DNR104:DNR183 DXN104:DXN183 EHJ104:EHJ183 ERF104:ERF183 FBB104:FBB183 FKX104:FKX183 FUT104:FUT183 GEP104:GEP183 GOL104:GOL183 GYH104:GYH183 HID104:HID183 HRZ104:HRZ183 IBV104:IBV183 ILR104:ILR183 IVN104:IVN183 JFJ104:JFJ183 JPF104:JPF183 JZB104:JZB183 KIX104:KIX183 KST104:KST183 LCP104:LCP183 LML104:LML183 LWH104:LWH183 MGD104:MGD183 MPZ104:MPZ183 MZV104:MZV183 NJR104:NJR183 NTN104:NTN183 ODJ104:ODJ183 ONF104:ONF183 OXB104:OXB183 PGX104:PGX183 PQT104:PQT183 QAP104:QAP183 QKL104:QKL183 QUH104:QUH183 RED104:RED183 RNZ104:RNZ183 RXV104:RXV183 SHR104:SHR183 SRN104:SRN183 TBJ104:TBJ183 TLF104:TLF183 TVB104:TVB183 UEX104:UEX183 UOT104:UOT183 UYP104:UYP183 VIL104:VIL183 VSH104:VSH183 WCD104:WCD183 WLZ104:WLZ183 WVV104:WVV183 N65640:N65719 JJ65640:JJ65719 TF65640:TF65719 ADB65640:ADB65719 AMX65640:AMX65719 AWT65640:AWT65719 BGP65640:BGP65719 BQL65640:BQL65719 CAH65640:CAH65719 CKD65640:CKD65719 CTZ65640:CTZ65719 DDV65640:DDV65719 DNR65640:DNR65719 DXN65640:DXN65719 EHJ65640:EHJ65719 ERF65640:ERF65719 FBB65640:FBB65719 FKX65640:FKX65719 FUT65640:FUT65719 GEP65640:GEP65719 GOL65640:GOL65719 GYH65640:GYH65719 HID65640:HID65719 HRZ65640:HRZ65719 IBV65640:IBV65719 ILR65640:ILR65719 IVN65640:IVN65719 JFJ65640:JFJ65719 JPF65640:JPF65719 JZB65640:JZB65719 KIX65640:KIX65719 KST65640:KST65719 LCP65640:LCP65719 LML65640:LML65719 LWH65640:LWH65719 MGD65640:MGD65719 MPZ65640:MPZ65719 MZV65640:MZV65719 NJR65640:NJR65719 NTN65640:NTN65719 ODJ65640:ODJ65719 ONF65640:ONF65719 OXB65640:OXB65719 PGX65640:PGX65719 PQT65640:PQT65719 QAP65640:QAP65719 QKL65640:QKL65719 QUH65640:QUH65719 RED65640:RED65719 RNZ65640:RNZ65719 RXV65640:RXV65719 SHR65640:SHR65719 SRN65640:SRN65719 TBJ65640:TBJ65719 TLF65640:TLF65719 TVB65640:TVB65719 UEX65640:UEX65719 UOT65640:UOT65719 UYP65640:UYP65719 VIL65640:VIL65719 VSH65640:VSH65719 WCD65640:WCD65719 WLZ65640:WLZ65719 WVV65640:WVV65719 N131176:N131255 JJ131176:JJ131255 TF131176:TF131255 ADB131176:ADB131255 AMX131176:AMX131255 AWT131176:AWT131255 BGP131176:BGP131255 BQL131176:BQL131255 CAH131176:CAH131255 CKD131176:CKD131255 CTZ131176:CTZ131255 DDV131176:DDV131255 DNR131176:DNR131255 DXN131176:DXN131255 EHJ131176:EHJ131255 ERF131176:ERF131255 FBB131176:FBB131255 FKX131176:FKX131255 FUT131176:FUT131255 GEP131176:GEP131255 GOL131176:GOL131255 GYH131176:GYH131255 HID131176:HID131255 HRZ131176:HRZ131255 IBV131176:IBV131255 ILR131176:ILR131255 IVN131176:IVN131255 JFJ131176:JFJ131255 JPF131176:JPF131255 JZB131176:JZB131255 KIX131176:KIX131255 KST131176:KST131255 LCP131176:LCP131255 LML131176:LML131255 LWH131176:LWH131255 MGD131176:MGD131255 MPZ131176:MPZ131255 MZV131176:MZV131255 NJR131176:NJR131255 NTN131176:NTN131255 ODJ131176:ODJ131255 ONF131176:ONF131255 OXB131176:OXB131255 PGX131176:PGX131255 PQT131176:PQT131255 QAP131176:QAP131255 QKL131176:QKL131255 QUH131176:QUH131255 RED131176:RED131255 RNZ131176:RNZ131255 RXV131176:RXV131255 SHR131176:SHR131255 SRN131176:SRN131255 TBJ131176:TBJ131255 TLF131176:TLF131255 TVB131176:TVB131255 UEX131176:UEX131255 UOT131176:UOT131255 UYP131176:UYP131255 VIL131176:VIL131255 VSH131176:VSH131255 WCD131176:WCD131255 WLZ131176:WLZ131255 WVV131176:WVV131255 N196712:N196791 JJ196712:JJ196791 TF196712:TF196791 ADB196712:ADB196791 AMX196712:AMX196791 AWT196712:AWT196791 BGP196712:BGP196791 BQL196712:BQL196791 CAH196712:CAH196791 CKD196712:CKD196791 CTZ196712:CTZ196791 DDV196712:DDV196791 DNR196712:DNR196791 DXN196712:DXN196791 EHJ196712:EHJ196791 ERF196712:ERF196791 FBB196712:FBB196791 FKX196712:FKX196791 FUT196712:FUT196791 GEP196712:GEP196791 GOL196712:GOL196791 GYH196712:GYH196791 HID196712:HID196791 HRZ196712:HRZ196791 IBV196712:IBV196791 ILR196712:ILR196791 IVN196712:IVN196791 JFJ196712:JFJ196791 JPF196712:JPF196791 JZB196712:JZB196791 KIX196712:KIX196791 KST196712:KST196791 LCP196712:LCP196791 LML196712:LML196791 LWH196712:LWH196791 MGD196712:MGD196791 MPZ196712:MPZ196791 MZV196712:MZV196791 NJR196712:NJR196791 NTN196712:NTN196791 ODJ196712:ODJ196791 ONF196712:ONF196791 OXB196712:OXB196791 PGX196712:PGX196791 PQT196712:PQT196791 QAP196712:QAP196791 QKL196712:QKL196791 QUH196712:QUH196791 RED196712:RED196791 RNZ196712:RNZ196791 RXV196712:RXV196791 SHR196712:SHR196791 SRN196712:SRN196791 TBJ196712:TBJ196791 TLF196712:TLF196791 TVB196712:TVB196791 UEX196712:UEX196791 UOT196712:UOT196791 UYP196712:UYP196791 VIL196712:VIL196791 VSH196712:VSH196791 WCD196712:WCD196791 WLZ196712:WLZ196791 WVV196712:WVV196791 N262248:N262327 JJ262248:JJ262327 TF262248:TF262327 ADB262248:ADB262327 AMX262248:AMX262327 AWT262248:AWT262327 BGP262248:BGP262327 BQL262248:BQL262327 CAH262248:CAH262327 CKD262248:CKD262327 CTZ262248:CTZ262327 DDV262248:DDV262327 DNR262248:DNR262327 DXN262248:DXN262327 EHJ262248:EHJ262327 ERF262248:ERF262327 FBB262248:FBB262327 FKX262248:FKX262327 FUT262248:FUT262327 GEP262248:GEP262327 GOL262248:GOL262327 GYH262248:GYH262327 HID262248:HID262327 HRZ262248:HRZ262327 IBV262248:IBV262327 ILR262248:ILR262327 IVN262248:IVN262327 JFJ262248:JFJ262327 JPF262248:JPF262327 JZB262248:JZB262327 KIX262248:KIX262327 KST262248:KST262327 LCP262248:LCP262327 LML262248:LML262327 LWH262248:LWH262327 MGD262248:MGD262327 MPZ262248:MPZ262327 MZV262248:MZV262327 NJR262248:NJR262327 NTN262248:NTN262327 ODJ262248:ODJ262327 ONF262248:ONF262327 OXB262248:OXB262327 PGX262248:PGX262327 PQT262248:PQT262327 QAP262248:QAP262327 QKL262248:QKL262327 QUH262248:QUH262327 RED262248:RED262327 RNZ262248:RNZ262327 RXV262248:RXV262327 SHR262248:SHR262327 SRN262248:SRN262327 TBJ262248:TBJ262327 TLF262248:TLF262327 TVB262248:TVB262327 UEX262248:UEX262327 UOT262248:UOT262327 UYP262248:UYP262327 VIL262248:VIL262327 VSH262248:VSH262327 WCD262248:WCD262327 WLZ262248:WLZ262327 WVV262248:WVV262327 N327784:N327863 JJ327784:JJ327863 TF327784:TF327863 ADB327784:ADB327863 AMX327784:AMX327863 AWT327784:AWT327863 BGP327784:BGP327863 BQL327784:BQL327863 CAH327784:CAH327863 CKD327784:CKD327863 CTZ327784:CTZ327863 DDV327784:DDV327863 DNR327784:DNR327863 DXN327784:DXN327863 EHJ327784:EHJ327863 ERF327784:ERF327863 FBB327784:FBB327863 FKX327784:FKX327863 FUT327784:FUT327863 GEP327784:GEP327863 GOL327784:GOL327863 GYH327784:GYH327863 HID327784:HID327863 HRZ327784:HRZ327863 IBV327784:IBV327863 ILR327784:ILR327863 IVN327784:IVN327863 JFJ327784:JFJ327863 JPF327784:JPF327863 JZB327784:JZB327863 KIX327784:KIX327863 KST327784:KST327863 LCP327784:LCP327863 LML327784:LML327863 LWH327784:LWH327863 MGD327784:MGD327863 MPZ327784:MPZ327863 MZV327784:MZV327863 NJR327784:NJR327863 NTN327784:NTN327863 ODJ327784:ODJ327863 ONF327784:ONF327863 OXB327784:OXB327863 PGX327784:PGX327863 PQT327784:PQT327863 QAP327784:QAP327863 QKL327784:QKL327863 QUH327784:QUH327863 RED327784:RED327863 RNZ327784:RNZ327863 RXV327784:RXV327863 SHR327784:SHR327863 SRN327784:SRN327863 TBJ327784:TBJ327863 TLF327784:TLF327863 TVB327784:TVB327863 UEX327784:UEX327863 UOT327784:UOT327863 UYP327784:UYP327863 VIL327784:VIL327863 VSH327784:VSH327863 WCD327784:WCD327863 WLZ327784:WLZ327863 WVV327784:WVV327863 N393320:N393399 JJ393320:JJ393399 TF393320:TF393399 ADB393320:ADB393399 AMX393320:AMX393399 AWT393320:AWT393399 BGP393320:BGP393399 BQL393320:BQL393399 CAH393320:CAH393399 CKD393320:CKD393399 CTZ393320:CTZ393399 DDV393320:DDV393399 DNR393320:DNR393399 DXN393320:DXN393399 EHJ393320:EHJ393399 ERF393320:ERF393399 FBB393320:FBB393399 FKX393320:FKX393399 FUT393320:FUT393399 GEP393320:GEP393399 GOL393320:GOL393399 GYH393320:GYH393399 HID393320:HID393399 HRZ393320:HRZ393399 IBV393320:IBV393399 ILR393320:ILR393399 IVN393320:IVN393399 JFJ393320:JFJ393399 JPF393320:JPF393399 JZB393320:JZB393399 KIX393320:KIX393399 KST393320:KST393399 LCP393320:LCP393399 LML393320:LML393399 LWH393320:LWH393399 MGD393320:MGD393399 MPZ393320:MPZ393399 MZV393320:MZV393399 NJR393320:NJR393399 NTN393320:NTN393399 ODJ393320:ODJ393399 ONF393320:ONF393399 OXB393320:OXB393399 PGX393320:PGX393399 PQT393320:PQT393399 QAP393320:QAP393399 QKL393320:QKL393399 QUH393320:QUH393399 RED393320:RED393399 RNZ393320:RNZ393399 RXV393320:RXV393399 SHR393320:SHR393399 SRN393320:SRN393399 TBJ393320:TBJ393399 TLF393320:TLF393399 TVB393320:TVB393399 UEX393320:UEX393399 UOT393320:UOT393399 UYP393320:UYP393399 VIL393320:VIL393399 VSH393320:VSH393399 WCD393320:WCD393399 WLZ393320:WLZ393399 WVV393320:WVV393399 N458856:N458935 JJ458856:JJ458935 TF458856:TF458935 ADB458856:ADB458935 AMX458856:AMX458935 AWT458856:AWT458935 BGP458856:BGP458935 BQL458856:BQL458935 CAH458856:CAH458935 CKD458856:CKD458935 CTZ458856:CTZ458935 DDV458856:DDV458935 DNR458856:DNR458935 DXN458856:DXN458935 EHJ458856:EHJ458935 ERF458856:ERF458935 FBB458856:FBB458935 FKX458856:FKX458935 FUT458856:FUT458935 GEP458856:GEP458935 GOL458856:GOL458935 GYH458856:GYH458935 HID458856:HID458935 HRZ458856:HRZ458935 IBV458856:IBV458935 ILR458856:ILR458935 IVN458856:IVN458935 JFJ458856:JFJ458935 JPF458856:JPF458935 JZB458856:JZB458935 KIX458856:KIX458935 KST458856:KST458935 LCP458856:LCP458935 LML458856:LML458935 LWH458856:LWH458935 MGD458856:MGD458935 MPZ458856:MPZ458935 MZV458856:MZV458935 NJR458856:NJR458935 NTN458856:NTN458935 ODJ458856:ODJ458935 ONF458856:ONF458935 OXB458856:OXB458935 PGX458856:PGX458935 PQT458856:PQT458935 QAP458856:QAP458935 QKL458856:QKL458935 QUH458856:QUH458935 RED458856:RED458935 RNZ458856:RNZ458935 RXV458856:RXV458935 SHR458856:SHR458935 SRN458856:SRN458935 TBJ458856:TBJ458935 TLF458856:TLF458935 TVB458856:TVB458935 UEX458856:UEX458935 UOT458856:UOT458935 UYP458856:UYP458935 VIL458856:VIL458935 VSH458856:VSH458935 WCD458856:WCD458935 WLZ458856:WLZ458935 WVV458856:WVV458935 N524392:N524471 JJ524392:JJ524471 TF524392:TF524471 ADB524392:ADB524471 AMX524392:AMX524471 AWT524392:AWT524471 BGP524392:BGP524471 BQL524392:BQL524471 CAH524392:CAH524471 CKD524392:CKD524471 CTZ524392:CTZ524471 DDV524392:DDV524471 DNR524392:DNR524471 DXN524392:DXN524471 EHJ524392:EHJ524471 ERF524392:ERF524471 FBB524392:FBB524471 FKX524392:FKX524471 FUT524392:FUT524471 GEP524392:GEP524471 GOL524392:GOL524471 GYH524392:GYH524471 HID524392:HID524471 HRZ524392:HRZ524471 IBV524392:IBV524471 ILR524392:ILR524471 IVN524392:IVN524471 JFJ524392:JFJ524471 JPF524392:JPF524471 JZB524392:JZB524471 KIX524392:KIX524471 KST524392:KST524471 LCP524392:LCP524471 LML524392:LML524471 LWH524392:LWH524471 MGD524392:MGD524471 MPZ524392:MPZ524471 MZV524392:MZV524471 NJR524392:NJR524471 NTN524392:NTN524471 ODJ524392:ODJ524471 ONF524392:ONF524471 OXB524392:OXB524471 PGX524392:PGX524471 PQT524392:PQT524471 QAP524392:QAP524471 QKL524392:QKL524471 QUH524392:QUH524471 RED524392:RED524471 RNZ524392:RNZ524471 RXV524392:RXV524471 SHR524392:SHR524471 SRN524392:SRN524471 TBJ524392:TBJ524471 TLF524392:TLF524471 TVB524392:TVB524471 UEX524392:UEX524471 UOT524392:UOT524471 UYP524392:UYP524471 VIL524392:VIL524471 VSH524392:VSH524471 WCD524392:WCD524471 WLZ524392:WLZ524471 WVV524392:WVV524471 N589928:N590007 JJ589928:JJ590007 TF589928:TF590007 ADB589928:ADB590007 AMX589928:AMX590007 AWT589928:AWT590007 BGP589928:BGP590007 BQL589928:BQL590007 CAH589928:CAH590007 CKD589928:CKD590007 CTZ589928:CTZ590007 DDV589928:DDV590007 DNR589928:DNR590007 DXN589928:DXN590007 EHJ589928:EHJ590007 ERF589928:ERF590007 FBB589928:FBB590007 FKX589928:FKX590007 FUT589928:FUT590007 GEP589928:GEP590007 GOL589928:GOL590007 GYH589928:GYH590007 HID589928:HID590007 HRZ589928:HRZ590007 IBV589928:IBV590007 ILR589928:ILR590007 IVN589928:IVN590007 JFJ589928:JFJ590007 JPF589928:JPF590007 JZB589928:JZB590007 KIX589928:KIX590007 KST589928:KST590007 LCP589928:LCP590007 LML589928:LML590007 LWH589928:LWH590007 MGD589928:MGD590007 MPZ589928:MPZ590007 MZV589928:MZV590007 NJR589928:NJR590007 NTN589928:NTN590007 ODJ589928:ODJ590007 ONF589928:ONF590007 OXB589928:OXB590007 PGX589928:PGX590007 PQT589928:PQT590007 QAP589928:QAP590007 QKL589928:QKL590007 QUH589928:QUH590007 RED589928:RED590007 RNZ589928:RNZ590007 RXV589928:RXV590007 SHR589928:SHR590007 SRN589928:SRN590007 TBJ589928:TBJ590007 TLF589928:TLF590007 TVB589928:TVB590007 UEX589928:UEX590007 UOT589928:UOT590007 UYP589928:UYP590007 VIL589928:VIL590007 VSH589928:VSH590007 WCD589928:WCD590007 WLZ589928:WLZ590007 WVV589928:WVV590007 N655464:N655543 JJ655464:JJ655543 TF655464:TF655543 ADB655464:ADB655543 AMX655464:AMX655543 AWT655464:AWT655543 BGP655464:BGP655543 BQL655464:BQL655543 CAH655464:CAH655543 CKD655464:CKD655543 CTZ655464:CTZ655543 DDV655464:DDV655543 DNR655464:DNR655543 DXN655464:DXN655543 EHJ655464:EHJ655543 ERF655464:ERF655543 FBB655464:FBB655543 FKX655464:FKX655543 FUT655464:FUT655543 GEP655464:GEP655543 GOL655464:GOL655543 GYH655464:GYH655543 HID655464:HID655543 HRZ655464:HRZ655543 IBV655464:IBV655543 ILR655464:ILR655543 IVN655464:IVN655543 JFJ655464:JFJ655543 JPF655464:JPF655543 JZB655464:JZB655543 KIX655464:KIX655543 KST655464:KST655543 LCP655464:LCP655543 LML655464:LML655543 LWH655464:LWH655543 MGD655464:MGD655543 MPZ655464:MPZ655543 MZV655464:MZV655543 NJR655464:NJR655543 NTN655464:NTN655543 ODJ655464:ODJ655543 ONF655464:ONF655543 OXB655464:OXB655543 PGX655464:PGX655543 PQT655464:PQT655543 QAP655464:QAP655543 QKL655464:QKL655543 QUH655464:QUH655543 RED655464:RED655543 RNZ655464:RNZ655543 RXV655464:RXV655543 SHR655464:SHR655543 SRN655464:SRN655543 TBJ655464:TBJ655543 TLF655464:TLF655543 TVB655464:TVB655543 UEX655464:UEX655543 UOT655464:UOT655543 UYP655464:UYP655543 VIL655464:VIL655543 VSH655464:VSH655543 WCD655464:WCD655543 WLZ655464:WLZ655543 WVV655464:WVV655543 N721000:N721079 JJ721000:JJ721079 TF721000:TF721079 ADB721000:ADB721079 AMX721000:AMX721079 AWT721000:AWT721079 BGP721000:BGP721079 BQL721000:BQL721079 CAH721000:CAH721079 CKD721000:CKD721079 CTZ721000:CTZ721079 DDV721000:DDV721079 DNR721000:DNR721079 DXN721000:DXN721079 EHJ721000:EHJ721079 ERF721000:ERF721079 FBB721000:FBB721079 FKX721000:FKX721079 FUT721000:FUT721079 GEP721000:GEP721079 GOL721000:GOL721079 GYH721000:GYH721079 HID721000:HID721079 HRZ721000:HRZ721079 IBV721000:IBV721079 ILR721000:ILR721079 IVN721000:IVN721079 JFJ721000:JFJ721079 JPF721000:JPF721079 JZB721000:JZB721079 KIX721000:KIX721079 KST721000:KST721079 LCP721000:LCP721079 LML721000:LML721079 LWH721000:LWH721079 MGD721000:MGD721079 MPZ721000:MPZ721079 MZV721000:MZV721079 NJR721000:NJR721079 NTN721000:NTN721079 ODJ721000:ODJ721079 ONF721000:ONF721079 OXB721000:OXB721079 PGX721000:PGX721079 PQT721000:PQT721079 QAP721000:QAP721079 QKL721000:QKL721079 QUH721000:QUH721079 RED721000:RED721079 RNZ721000:RNZ721079 RXV721000:RXV721079 SHR721000:SHR721079 SRN721000:SRN721079 TBJ721000:TBJ721079 TLF721000:TLF721079 TVB721000:TVB721079 UEX721000:UEX721079 UOT721000:UOT721079 UYP721000:UYP721079 VIL721000:VIL721079 VSH721000:VSH721079 WCD721000:WCD721079 WLZ721000:WLZ721079 WVV721000:WVV721079 N786536:N786615 JJ786536:JJ786615 TF786536:TF786615 ADB786536:ADB786615 AMX786536:AMX786615 AWT786536:AWT786615 BGP786536:BGP786615 BQL786536:BQL786615 CAH786536:CAH786615 CKD786536:CKD786615 CTZ786536:CTZ786615 DDV786536:DDV786615 DNR786536:DNR786615 DXN786536:DXN786615 EHJ786536:EHJ786615 ERF786536:ERF786615 FBB786536:FBB786615 FKX786536:FKX786615 FUT786536:FUT786615 GEP786536:GEP786615 GOL786536:GOL786615 GYH786536:GYH786615 HID786536:HID786615 HRZ786536:HRZ786615 IBV786536:IBV786615 ILR786536:ILR786615 IVN786536:IVN786615 JFJ786536:JFJ786615 JPF786536:JPF786615 JZB786536:JZB786615 KIX786536:KIX786615 KST786536:KST786615 LCP786536:LCP786615 LML786536:LML786615 LWH786536:LWH786615 MGD786536:MGD786615 MPZ786536:MPZ786615 MZV786536:MZV786615 NJR786536:NJR786615 NTN786536:NTN786615 ODJ786536:ODJ786615 ONF786536:ONF786615 OXB786536:OXB786615 PGX786536:PGX786615 PQT786536:PQT786615 QAP786536:QAP786615 QKL786536:QKL786615 QUH786536:QUH786615 RED786536:RED786615 RNZ786536:RNZ786615 RXV786536:RXV786615 SHR786536:SHR786615 SRN786536:SRN786615 TBJ786536:TBJ786615 TLF786536:TLF786615 TVB786536:TVB786615 UEX786536:UEX786615 UOT786536:UOT786615 UYP786536:UYP786615 VIL786536:VIL786615 VSH786536:VSH786615 WCD786536:WCD786615 WLZ786536:WLZ786615 WVV786536:WVV786615 N852072:N852151 JJ852072:JJ852151 TF852072:TF852151 ADB852072:ADB852151 AMX852072:AMX852151 AWT852072:AWT852151 BGP852072:BGP852151 BQL852072:BQL852151 CAH852072:CAH852151 CKD852072:CKD852151 CTZ852072:CTZ852151 DDV852072:DDV852151 DNR852072:DNR852151 DXN852072:DXN852151 EHJ852072:EHJ852151 ERF852072:ERF852151 FBB852072:FBB852151 FKX852072:FKX852151 FUT852072:FUT852151 GEP852072:GEP852151 GOL852072:GOL852151 GYH852072:GYH852151 HID852072:HID852151 HRZ852072:HRZ852151 IBV852072:IBV852151 ILR852072:ILR852151 IVN852072:IVN852151 JFJ852072:JFJ852151 JPF852072:JPF852151 JZB852072:JZB852151 KIX852072:KIX852151 KST852072:KST852151 LCP852072:LCP852151 LML852072:LML852151 LWH852072:LWH852151 MGD852072:MGD852151 MPZ852072:MPZ852151 MZV852072:MZV852151 NJR852072:NJR852151 NTN852072:NTN852151 ODJ852072:ODJ852151 ONF852072:ONF852151 OXB852072:OXB852151 PGX852072:PGX852151 PQT852072:PQT852151 QAP852072:QAP852151 QKL852072:QKL852151 QUH852072:QUH852151 RED852072:RED852151 RNZ852072:RNZ852151 RXV852072:RXV852151 SHR852072:SHR852151 SRN852072:SRN852151 TBJ852072:TBJ852151 TLF852072:TLF852151 TVB852072:TVB852151 UEX852072:UEX852151 UOT852072:UOT852151 UYP852072:UYP852151 VIL852072:VIL852151 VSH852072:VSH852151 WCD852072:WCD852151 WLZ852072:WLZ852151 WVV852072:WVV852151 N917608:N917687 JJ917608:JJ917687 TF917608:TF917687 ADB917608:ADB917687 AMX917608:AMX917687 AWT917608:AWT917687 BGP917608:BGP917687 BQL917608:BQL917687 CAH917608:CAH917687 CKD917608:CKD917687 CTZ917608:CTZ917687 DDV917608:DDV917687 DNR917608:DNR917687 DXN917608:DXN917687 EHJ917608:EHJ917687 ERF917608:ERF917687 FBB917608:FBB917687 FKX917608:FKX917687 FUT917608:FUT917687 GEP917608:GEP917687 GOL917608:GOL917687 GYH917608:GYH917687 HID917608:HID917687 HRZ917608:HRZ917687 IBV917608:IBV917687 ILR917608:ILR917687 IVN917608:IVN917687 JFJ917608:JFJ917687 JPF917608:JPF917687 JZB917608:JZB917687 KIX917608:KIX917687 KST917608:KST917687 LCP917608:LCP917687 LML917608:LML917687 LWH917608:LWH917687 MGD917608:MGD917687 MPZ917608:MPZ917687 MZV917608:MZV917687 NJR917608:NJR917687 NTN917608:NTN917687 ODJ917608:ODJ917687 ONF917608:ONF917687 OXB917608:OXB917687 PGX917608:PGX917687 PQT917608:PQT917687 QAP917608:QAP917687 QKL917608:QKL917687 QUH917608:QUH917687 RED917608:RED917687 RNZ917608:RNZ917687 RXV917608:RXV917687 SHR917608:SHR917687 SRN917608:SRN917687 TBJ917608:TBJ917687 TLF917608:TLF917687 TVB917608:TVB917687 UEX917608:UEX917687 UOT917608:UOT917687 UYP917608:UYP917687 VIL917608:VIL917687 VSH917608:VSH917687 WCD917608:WCD917687 WLZ917608:WLZ917687 WVV917608:WVV917687 N983144:N983223 JJ983144:JJ983223 TF983144:TF983223 ADB983144:ADB983223 AMX983144:AMX983223 AWT983144:AWT983223 BGP983144:BGP983223 BQL983144:BQL983223 CAH983144:CAH983223 CKD983144:CKD983223 CTZ983144:CTZ983223 DDV983144:DDV983223 DNR983144:DNR983223 DXN983144:DXN983223 EHJ983144:EHJ983223 ERF983144:ERF983223 FBB983144:FBB983223 FKX983144:FKX983223 FUT983144:FUT983223 GEP983144:GEP983223 GOL983144:GOL983223 GYH983144:GYH983223 HID983144:HID983223 HRZ983144:HRZ983223 IBV983144:IBV983223 ILR983144:ILR983223 IVN983144:IVN983223 JFJ983144:JFJ983223 JPF983144:JPF983223 JZB983144:JZB983223 KIX983144:KIX983223 KST983144:KST983223 LCP983144:LCP983223 LML983144:LML983223 LWH983144:LWH983223 MGD983144:MGD983223 MPZ983144:MPZ983223 MZV983144:MZV983223 NJR983144:NJR983223 NTN983144:NTN983223 ODJ983144:ODJ983223 ONF983144:ONF983223 OXB983144:OXB983223 PGX983144:PGX983223 PQT983144:PQT983223 QAP983144:QAP983223 QKL983144:QKL983223 QUH983144:QUH983223 RED983144:RED983223 RNZ983144:RNZ983223 RXV983144:RXV983223 SHR983144:SHR983223 SRN983144:SRN983223 TBJ983144:TBJ983223 TLF983144:TLF983223 TVB983144:TVB983223 UEX983144:UEX983223 UOT983144:UOT983223 UYP983144:UYP983223 VIL983144:VIL983223 VSH983144:VSH983223 WCD983144:WCD983223 WLZ983144:WLZ983223 WVV983144:WVV983223"/>
    <dataValidation type="textLength" imeMode="off" operator="equal" allowBlank="1" showInputMessage="1" showErrorMessage="1" promptTitle="西暦" prompt="生年月日の西暦を４桁半角数字で入力" sqref="M104:M183 JI104:JI183 TE104:TE183 ADA104:ADA183 AMW104:AMW183 AWS104:AWS183 BGO104:BGO183 BQK104:BQK183 CAG104:CAG183 CKC104:CKC183 CTY104:CTY183 DDU104:DDU183 DNQ104:DNQ183 DXM104:DXM183 EHI104:EHI183 ERE104:ERE183 FBA104:FBA183 FKW104:FKW183 FUS104:FUS183 GEO104:GEO183 GOK104:GOK183 GYG104:GYG183 HIC104:HIC183 HRY104:HRY183 IBU104:IBU183 ILQ104:ILQ183 IVM104:IVM183 JFI104:JFI183 JPE104:JPE183 JZA104:JZA183 KIW104:KIW183 KSS104:KSS183 LCO104:LCO183 LMK104:LMK183 LWG104:LWG183 MGC104:MGC183 MPY104:MPY183 MZU104:MZU183 NJQ104:NJQ183 NTM104:NTM183 ODI104:ODI183 ONE104:ONE183 OXA104:OXA183 PGW104:PGW183 PQS104:PQS183 QAO104:QAO183 QKK104:QKK183 QUG104:QUG183 REC104:REC183 RNY104:RNY183 RXU104:RXU183 SHQ104:SHQ183 SRM104:SRM183 TBI104:TBI183 TLE104:TLE183 TVA104:TVA183 UEW104:UEW183 UOS104:UOS183 UYO104:UYO183 VIK104:VIK183 VSG104:VSG183 WCC104:WCC183 WLY104:WLY183 WVU104:WVU183 M65640:M65719 JI65640:JI65719 TE65640:TE65719 ADA65640:ADA65719 AMW65640:AMW65719 AWS65640:AWS65719 BGO65640:BGO65719 BQK65640:BQK65719 CAG65640:CAG65719 CKC65640:CKC65719 CTY65640:CTY65719 DDU65640:DDU65719 DNQ65640:DNQ65719 DXM65640:DXM65719 EHI65640:EHI65719 ERE65640:ERE65719 FBA65640:FBA65719 FKW65640:FKW65719 FUS65640:FUS65719 GEO65640:GEO65719 GOK65640:GOK65719 GYG65640:GYG65719 HIC65640:HIC65719 HRY65640:HRY65719 IBU65640:IBU65719 ILQ65640:ILQ65719 IVM65640:IVM65719 JFI65640:JFI65719 JPE65640:JPE65719 JZA65640:JZA65719 KIW65640:KIW65719 KSS65640:KSS65719 LCO65640:LCO65719 LMK65640:LMK65719 LWG65640:LWG65719 MGC65640:MGC65719 MPY65640:MPY65719 MZU65640:MZU65719 NJQ65640:NJQ65719 NTM65640:NTM65719 ODI65640:ODI65719 ONE65640:ONE65719 OXA65640:OXA65719 PGW65640:PGW65719 PQS65640:PQS65719 QAO65640:QAO65719 QKK65640:QKK65719 QUG65640:QUG65719 REC65640:REC65719 RNY65640:RNY65719 RXU65640:RXU65719 SHQ65640:SHQ65719 SRM65640:SRM65719 TBI65640:TBI65719 TLE65640:TLE65719 TVA65640:TVA65719 UEW65640:UEW65719 UOS65640:UOS65719 UYO65640:UYO65719 VIK65640:VIK65719 VSG65640:VSG65719 WCC65640:WCC65719 WLY65640:WLY65719 WVU65640:WVU65719 M131176:M131255 JI131176:JI131255 TE131176:TE131255 ADA131176:ADA131255 AMW131176:AMW131255 AWS131176:AWS131255 BGO131176:BGO131255 BQK131176:BQK131255 CAG131176:CAG131255 CKC131176:CKC131255 CTY131176:CTY131255 DDU131176:DDU131255 DNQ131176:DNQ131255 DXM131176:DXM131255 EHI131176:EHI131255 ERE131176:ERE131255 FBA131176:FBA131255 FKW131176:FKW131255 FUS131176:FUS131255 GEO131176:GEO131255 GOK131176:GOK131255 GYG131176:GYG131255 HIC131176:HIC131255 HRY131176:HRY131255 IBU131176:IBU131255 ILQ131176:ILQ131255 IVM131176:IVM131255 JFI131176:JFI131255 JPE131176:JPE131255 JZA131176:JZA131255 KIW131176:KIW131255 KSS131176:KSS131255 LCO131176:LCO131255 LMK131176:LMK131255 LWG131176:LWG131255 MGC131176:MGC131255 MPY131176:MPY131255 MZU131176:MZU131255 NJQ131176:NJQ131255 NTM131176:NTM131255 ODI131176:ODI131255 ONE131176:ONE131255 OXA131176:OXA131255 PGW131176:PGW131255 PQS131176:PQS131255 QAO131176:QAO131255 QKK131176:QKK131255 QUG131176:QUG131255 REC131176:REC131255 RNY131176:RNY131255 RXU131176:RXU131255 SHQ131176:SHQ131255 SRM131176:SRM131255 TBI131176:TBI131255 TLE131176:TLE131255 TVA131176:TVA131255 UEW131176:UEW131255 UOS131176:UOS131255 UYO131176:UYO131255 VIK131176:VIK131255 VSG131176:VSG131255 WCC131176:WCC131255 WLY131176:WLY131255 WVU131176:WVU131255 M196712:M196791 JI196712:JI196791 TE196712:TE196791 ADA196712:ADA196791 AMW196712:AMW196791 AWS196712:AWS196791 BGO196712:BGO196791 BQK196712:BQK196791 CAG196712:CAG196791 CKC196712:CKC196791 CTY196712:CTY196791 DDU196712:DDU196791 DNQ196712:DNQ196791 DXM196712:DXM196791 EHI196712:EHI196791 ERE196712:ERE196791 FBA196712:FBA196791 FKW196712:FKW196791 FUS196712:FUS196791 GEO196712:GEO196791 GOK196712:GOK196791 GYG196712:GYG196791 HIC196712:HIC196791 HRY196712:HRY196791 IBU196712:IBU196791 ILQ196712:ILQ196791 IVM196712:IVM196791 JFI196712:JFI196791 JPE196712:JPE196791 JZA196712:JZA196791 KIW196712:KIW196791 KSS196712:KSS196791 LCO196712:LCO196791 LMK196712:LMK196791 LWG196712:LWG196791 MGC196712:MGC196791 MPY196712:MPY196791 MZU196712:MZU196791 NJQ196712:NJQ196791 NTM196712:NTM196791 ODI196712:ODI196791 ONE196712:ONE196791 OXA196712:OXA196791 PGW196712:PGW196791 PQS196712:PQS196791 QAO196712:QAO196791 QKK196712:QKK196791 QUG196712:QUG196791 REC196712:REC196791 RNY196712:RNY196791 RXU196712:RXU196791 SHQ196712:SHQ196791 SRM196712:SRM196791 TBI196712:TBI196791 TLE196712:TLE196791 TVA196712:TVA196791 UEW196712:UEW196791 UOS196712:UOS196791 UYO196712:UYO196791 VIK196712:VIK196791 VSG196712:VSG196791 WCC196712:WCC196791 WLY196712:WLY196791 WVU196712:WVU196791 M262248:M262327 JI262248:JI262327 TE262248:TE262327 ADA262248:ADA262327 AMW262248:AMW262327 AWS262248:AWS262327 BGO262248:BGO262327 BQK262248:BQK262327 CAG262248:CAG262327 CKC262248:CKC262327 CTY262248:CTY262327 DDU262248:DDU262327 DNQ262248:DNQ262327 DXM262248:DXM262327 EHI262248:EHI262327 ERE262248:ERE262327 FBA262248:FBA262327 FKW262248:FKW262327 FUS262248:FUS262327 GEO262248:GEO262327 GOK262248:GOK262327 GYG262248:GYG262327 HIC262248:HIC262327 HRY262248:HRY262327 IBU262248:IBU262327 ILQ262248:ILQ262327 IVM262248:IVM262327 JFI262248:JFI262327 JPE262248:JPE262327 JZA262248:JZA262327 KIW262248:KIW262327 KSS262248:KSS262327 LCO262248:LCO262327 LMK262248:LMK262327 LWG262248:LWG262327 MGC262248:MGC262327 MPY262248:MPY262327 MZU262248:MZU262327 NJQ262248:NJQ262327 NTM262248:NTM262327 ODI262248:ODI262327 ONE262248:ONE262327 OXA262248:OXA262327 PGW262248:PGW262327 PQS262248:PQS262327 QAO262248:QAO262327 QKK262248:QKK262327 QUG262248:QUG262327 REC262248:REC262327 RNY262248:RNY262327 RXU262248:RXU262327 SHQ262248:SHQ262327 SRM262248:SRM262327 TBI262248:TBI262327 TLE262248:TLE262327 TVA262248:TVA262327 UEW262248:UEW262327 UOS262248:UOS262327 UYO262248:UYO262327 VIK262248:VIK262327 VSG262248:VSG262327 WCC262248:WCC262327 WLY262248:WLY262327 WVU262248:WVU262327 M327784:M327863 JI327784:JI327863 TE327784:TE327863 ADA327784:ADA327863 AMW327784:AMW327863 AWS327784:AWS327863 BGO327784:BGO327863 BQK327784:BQK327863 CAG327784:CAG327863 CKC327784:CKC327863 CTY327784:CTY327863 DDU327784:DDU327863 DNQ327784:DNQ327863 DXM327784:DXM327863 EHI327784:EHI327863 ERE327784:ERE327863 FBA327784:FBA327863 FKW327784:FKW327863 FUS327784:FUS327863 GEO327784:GEO327863 GOK327784:GOK327863 GYG327784:GYG327863 HIC327784:HIC327863 HRY327784:HRY327863 IBU327784:IBU327863 ILQ327784:ILQ327863 IVM327784:IVM327863 JFI327784:JFI327863 JPE327784:JPE327863 JZA327784:JZA327863 KIW327784:KIW327863 KSS327784:KSS327863 LCO327784:LCO327863 LMK327784:LMK327863 LWG327784:LWG327863 MGC327784:MGC327863 MPY327784:MPY327863 MZU327784:MZU327863 NJQ327784:NJQ327863 NTM327784:NTM327863 ODI327784:ODI327863 ONE327784:ONE327863 OXA327784:OXA327863 PGW327784:PGW327863 PQS327784:PQS327863 QAO327784:QAO327863 QKK327784:QKK327863 QUG327784:QUG327863 REC327784:REC327863 RNY327784:RNY327863 RXU327784:RXU327863 SHQ327784:SHQ327863 SRM327784:SRM327863 TBI327784:TBI327863 TLE327784:TLE327863 TVA327784:TVA327863 UEW327784:UEW327863 UOS327784:UOS327863 UYO327784:UYO327863 VIK327784:VIK327863 VSG327784:VSG327863 WCC327784:WCC327863 WLY327784:WLY327863 WVU327784:WVU327863 M393320:M393399 JI393320:JI393399 TE393320:TE393399 ADA393320:ADA393399 AMW393320:AMW393399 AWS393320:AWS393399 BGO393320:BGO393399 BQK393320:BQK393399 CAG393320:CAG393399 CKC393320:CKC393399 CTY393320:CTY393399 DDU393320:DDU393399 DNQ393320:DNQ393399 DXM393320:DXM393399 EHI393320:EHI393399 ERE393320:ERE393399 FBA393320:FBA393399 FKW393320:FKW393399 FUS393320:FUS393399 GEO393320:GEO393399 GOK393320:GOK393399 GYG393320:GYG393399 HIC393320:HIC393399 HRY393320:HRY393399 IBU393320:IBU393399 ILQ393320:ILQ393399 IVM393320:IVM393399 JFI393320:JFI393399 JPE393320:JPE393399 JZA393320:JZA393399 KIW393320:KIW393399 KSS393320:KSS393399 LCO393320:LCO393399 LMK393320:LMK393399 LWG393320:LWG393399 MGC393320:MGC393399 MPY393320:MPY393399 MZU393320:MZU393399 NJQ393320:NJQ393399 NTM393320:NTM393399 ODI393320:ODI393399 ONE393320:ONE393399 OXA393320:OXA393399 PGW393320:PGW393399 PQS393320:PQS393399 QAO393320:QAO393399 QKK393320:QKK393399 QUG393320:QUG393399 REC393320:REC393399 RNY393320:RNY393399 RXU393320:RXU393399 SHQ393320:SHQ393399 SRM393320:SRM393399 TBI393320:TBI393399 TLE393320:TLE393399 TVA393320:TVA393399 UEW393320:UEW393399 UOS393320:UOS393399 UYO393320:UYO393399 VIK393320:VIK393399 VSG393320:VSG393399 WCC393320:WCC393399 WLY393320:WLY393399 WVU393320:WVU393399 M458856:M458935 JI458856:JI458935 TE458856:TE458935 ADA458856:ADA458935 AMW458856:AMW458935 AWS458856:AWS458935 BGO458856:BGO458935 BQK458856:BQK458935 CAG458856:CAG458935 CKC458856:CKC458935 CTY458856:CTY458935 DDU458856:DDU458935 DNQ458856:DNQ458935 DXM458856:DXM458935 EHI458856:EHI458935 ERE458856:ERE458935 FBA458856:FBA458935 FKW458856:FKW458935 FUS458856:FUS458935 GEO458856:GEO458935 GOK458856:GOK458935 GYG458856:GYG458935 HIC458856:HIC458935 HRY458856:HRY458935 IBU458856:IBU458935 ILQ458856:ILQ458935 IVM458856:IVM458935 JFI458856:JFI458935 JPE458856:JPE458935 JZA458856:JZA458935 KIW458856:KIW458935 KSS458856:KSS458935 LCO458856:LCO458935 LMK458856:LMK458935 LWG458856:LWG458935 MGC458856:MGC458935 MPY458856:MPY458935 MZU458856:MZU458935 NJQ458856:NJQ458935 NTM458856:NTM458935 ODI458856:ODI458935 ONE458856:ONE458935 OXA458856:OXA458935 PGW458856:PGW458935 PQS458856:PQS458935 QAO458856:QAO458935 QKK458856:QKK458935 QUG458856:QUG458935 REC458856:REC458935 RNY458856:RNY458935 RXU458856:RXU458935 SHQ458856:SHQ458935 SRM458856:SRM458935 TBI458856:TBI458935 TLE458856:TLE458935 TVA458856:TVA458935 UEW458856:UEW458935 UOS458856:UOS458935 UYO458856:UYO458935 VIK458856:VIK458935 VSG458856:VSG458935 WCC458856:WCC458935 WLY458856:WLY458935 WVU458856:WVU458935 M524392:M524471 JI524392:JI524471 TE524392:TE524471 ADA524392:ADA524471 AMW524392:AMW524471 AWS524392:AWS524471 BGO524392:BGO524471 BQK524392:BQK524471 CAG524392:CAG524471 CKC524392:CKC524471 CTY524392:CTY524471 DDU524392:DDU524471 DNQ524392:DNQ524471 DXM524392:DXM524471 EHI524392:EHI524471 ERE524392:ERE524471 FBA524392:FBA524471 FKW524392:FKW524471 FUS524392:FUS524471 GEO524392:GEO524471 GOK524392:GOK524471 GYG524392:GYG524471 HIC524392:HIC524471 HRY524392:HRY524471 IBU524392:IBU524471 ILQ524392:ILQ524471 IVM524392:IVM524471 JFI524392:JFI524471 JPE524392:JPE524471 JZA524392:JZA524471 KIW524392:KIW524471 KSS524392:KSS524471 LCO524392:LCO524471 LMK524392:LMK524471 LWG524392:LWG524471 MGC524392:MGC524471 MPY524392:MPY524471 MZU524392:MZU524471 NJQ524392:NJQ524471 NTM524392:NTM524471 ODI524392:ODI524471 ONE524392:ONE524471 OXA524392:OXA524471 PGW524392:PGW524471 PQS524392:PQS524471 QAO524392:QAO524471 QKK524392:QKK524471 QUG524392:QUG524471 REC524392:REC524471 RNY524392:RNY524471 RXU524392:RXU524471 SHQ524392:SHQ524471 SRM524392:SRM524471 TBI524392:TBI524471 TLE524392:TLE524471 TVA524392:TVA524471 UEW524392:UEW524471 UOS524392:UOS524471 UYO524392:UYO524471 VIK524392:VIK524471 VSG524392:VSG524471 WCC524392:WCC524471 WLY524392:WLY524471 WVU524392:WVU524471 M589928:M590007 JI589928:JI590007 TE589928:TE590007 ADA589928:ADA590007 AMW589928:AMW590007 AWS589928:AWS590007 BGO589928:BGO590007 BQK589928:BQK590007 CAG589928:CAG590007 CKC589928:CKC590007 CTY589928:CTY590007 DDU589928:DDU590007 DNQ589928:DNQ590007 DXM589928:DXM590007 EHI589928:EHI590007 ERE589928:ERE590007 FBA589928:FBA590007 FKW589928:FKW590007 FUS589928:FUS590007 GEO589928:GEO590007 GOK589928:GOK590007 GYG589928:GYG590007 HIC589928:HIC590007 HRY589928:HRY590007 IBU589928:IBU590007 ILQ589928:ILQ590007 IVM589928:IVM590007 JFI589928:JFI590007 JPE589928:JPE590007 JZA589928:JZA590007 KIW589928:KIW590007 KSS589928:KSS590007 LCO589928:LCO590007 LMK589928:LMK590007 LWG589928:LWG590007 MGC589928:MGC590007 MPY589928:MPY590007 MZU589928:MZU590007 NJQ589928:NJQ590007 NTM589928:NTM590007 ODI589928:ODI590007 ONE589928:ONE590007 OXA589928:OXA590007 PGW589928:PGW590007 PQS589928:PQS590007 QAO589928:QAO590007 QKK589928:QKK590007 QUG589928:QUG590007 REC589928:REC590007 RNY589928:RNY590007 RXU589928:RXU590007 SHQ589928:SHQ590007 SRM589928:SRM590007 TBI589928:TBI590007 TLE589928:TLE590007 TVA589928:TVA590007 UEW589928:UEW590007 UOS589928:UOS590007 UYO589928:UYO590007 VIK589928:VIK590007 VSG589928:VSG590007 WCC589928:WCC590007 WLY589928:WLY590007 WVU589928:WVU590007 M655464:M655543 JI655464:JI655543 TE655464:TE655543 ADA655464:ADA655543 AMW655464:AMW655543 AWS655464:AWS655543 BGO655464:BGO655543 BQK655464:BQK655543 CAG655464:CAG655543 CKC655464:CKC655543 CTY655464:CTY655543 DDU655464:DDU655543 DNQ655464:DNQ655543 DXM655464:DXM655543 EHI655464:EHI655543 ERE655464:ERE655543 FBA655464:FBA655543 FKW655464:FKW655543 FUS655464:FUS655543 GEO655464:GEO655543 GOK655464:GOK655543 GYG655464:GYG655543 HIC655464:HIC655543 HRY655464:HRY655543 IBU655464:IBU655543 ILQ655464:ILQ655543 IVM655464:IVM655543 JFI655464:JFI655543 JPE655464:JPE655543 JZA655464:JZA655543 KIW655464:KIW655543 KSS655464:KSS655543 LCO655464:LCO655543 LMK655464:LMK655543 LWG655464:LWG655543 MGC655464:MGC655543 MPY655464:MPY655543 MZU655464:MZU655543 NJQ655464:NJQ655543 NTM655464:NTM655543 ODI655464:ODI655543 ONE655464:ONE655543 OXA655464:OXA655543 PGW655464:PGW655543 PQS655464:PQS655543 QAO655464:QAO655543 QKK655464:QKK655543 QUG655464:QUG655543 REC655464:REC655543 RNY655464:RNY655543 RXU655464:RXU655543 SHQ655464:SHQ655543 SRM655464:SRM655543 TBI655464:TBI655543 TLE655464:TLE655543 TVA655464:TVA655543 UEW655464:UEW655543 UOS655464:UOS655543 UYO655464:UYO655543 VIK655464:VIK655543 VSG655464:VSG655543 WCC655464:WCC655543 WLY655464:WLY655543 WVU655464:WVU655543 M721000:M721079 JI721000:JI721079 TE721000:TE721079 ADA721000:ADA721079 AMW721000:AMW721079 AWS721000:AWS721079 BGO721000:BGO721079 BQK721000:BQK721079 CAG721000:CAG721079 CKC721000:CKC721079 CTY721000:CTY721079 DDU721000:DDU721079 DNQ721000:DNQ721079 DXM721000:DXM721079 EHI721000:EHI721079 ERE721000:ERE721079 FBA721000:FBA721079 FKW721000:FKW721079 FUS721000:FUS721079 GEO721000:GEO721079 GOK721000:GOK721079 GYG721000:GYG721079 HIC721000:HIC721079 HRY721000:HRY721079 IBU721000:IBU721079 ILQ721000:ILQ721079 IVM721000:IVM721079 JFI721000:JFI721079 JPE721000:JPE721079 JZA721000:JZA721079 KIW721000:KIW721079 KSS721000:KSS721079 LCO721000:LCO721079 LMK721000:LMK721079 LWG721000:LWG721079 MGC721000:MGC721079 MPY721000:MPY721079 MZU721000:MZU721079 NJQ721000:NJQ721079 NTM721000:NTM721079 ODI721000:ODI721079 ONE721000:ONE721079 OXA721000:OXA721079 PGW721000:PGW721079 PQS721000:PQS721079 QAO721000:QAO721079 QKK721000:QKK721079 QUG721000:QUG721079 REC721000:REC721079 RNY721000:RNY721079 RXU721000:RXU721079 SHQ721000:SHQ721079 SRM721000:SRM721079 TBI721000:TBI721079 TLE721000:TLE721079 TVA721000:TVA721079 UEW721000:UEW721079 UOS721000:UOS721079 UYO721000:UYO721079 VIK721000:VIK721079 VSG721000:VSG721079 WCC721000:WCC721079 WLY721000:WLY721079 WVU721000:WVU721079 M786536:M786615 JI786536:JI786615 TE786536:TE786615 ADA786536:ADA786615 AMW786536:AMW786615 AWS786536:AWS786615 BGO786536:BGO786615 BQK786536:BQK786615 CAG786536:CAG786615 CKC786536:CKC786615 CTY786536:CTY786615 DDU786536:DDU786615 DNQ786536:DNQ786615 DXM786536:DXM786615 EHI786536:EHI786615 ERE786536:ERE786615 FBA786536:FBA786615 FKW786536:FKW786615 FUS786536:FUS786615 GEO786536:GEO786615 GOK786536:GOK786615 GYG786536:GYG786615 HIC786536:HIC786615 HRY786536:HRY786615 IBU786536:IBU786615 ILQ786536:ILQ786615 IVM786536:IVM786615 JFI786536:JFI786615 JPE786536:JPE786615 JZA786536:JZA786615 KIW786536:KIW786615 KSS786536:KSS786615 LCO786536:LCO786615 LMK786536:LMK786615 LWG786536:LWG786615 MGC786536:MGC786615 MPY786536:MPY786615 MZU786536:MZU786615 NJQ786536:NJQ786615 NTM786536:NTM786615 ODI786536:ODI786615 ONE786536:ONE786615 OXA786536:OXA786615 PGW786536:PGW786615 PQS786536:PQS786615 QAO786536:QAO786615 QKK786536:QKK786615 QUG786536:QUG786615 REC786536:REC786615 RNY786536:RNY786615 RXU786536:RXU786615 SHQ786536:SHQ786615 SRM786536:SRM786615 TBI786536:TBI786615 TLE786536:TLE786615 TVA786536:TVA786615 UEW786536:UEW786615 UOS786536:UOS786615 UYO786536:UYO786615 VIK786536:VIK786615 VSG786536:VSG786615 WCC786536:WCC786615 WLY786536:WLY786615 WVU786536:WVU786615 M852072:M852151 JI852072:JI852151 TE852072:TE852151 ADA852072:ADA852151 AMW852072:AMW852151 AWS852072:AWS852151 BGO852072:BGO852151 BQK852072:BQK852151 CAG852072:CAG852151 CKC852072:CKC852151 CTY852072:CTY852151 DDU852072:DDU852151 DNQ852072:DNQ852151 DXM852072:DXM852151 EHI852072:EHI852151 ERE852072:ERE852151 FBA852072:FBA852151 FKW852072:FKW852151 FUS852072:FUS852151 GEO852072:GEO852151 GOK852072:GOK852151 GYG852072:GYG852151 HIC852072:HIC852151 HRY852072:HRY852151 IBU852072:IBU852151 ILQ852072:ILQ852151 IVM852072:IVM852151 JFI852072:JFI852151 JPE852072:JPE852151 JZA852072:JZA852151 KIW852072:KIW852151 KSS852072:KSS852151 LCO852072:LCO852151 LMK852072:LMK852151 LWG852072:LWG852151 MGC852072:MGC852151 MPY852072:MPY852151 MZU852072:MZU852151 NJQ852072:NJQ852151 NTM852072:NTM852151 ODI852072:ODI852151 ONE852072:ONE852151 OXA852072:OXA852151 PGW852072:PGW852151 PQS852072:PQS852151 QAO852072:QAO852151 QKK852072:QKK852151 QUG852072:QUG852151 REC852072:REC852151 RNY852072:RNY852151 RXU852072:RXU852151 SHQ852072:SHQ852151 SRM852072:SRM852151 TBI852072:TBI852151 TLE852072:TLE852151 TVA852072:TVA852151 UEW852072:UEW852151 UOS852072:UOS852151 UYO852072:UYO852151 VIK852072:VIK852151 VSG852072:VSG852151 WCC852072:WCC852151 WLY852072:WLY852151 WVU852072:WVU852151 M917608:M917687 JI917608:JI917687 TE917608:TE917687 ADA917608:ADA917687 AMW917608:AMW917687 AWS917608:AWS917687 BGO917608:BGO917687 BQK917608:BQK917687 CAG917608:CAG917687 CKC917608:CKC917687 CTY917608:CTY917687 DDU917608:DDU917687 DNQ917608:DNQ917687 DXM917608:DXM917687 EHI917608:EHI917687 ERE917608:ERE917687 FBA917608:FBA917687 FKW917608:FKW917687 FUS917608:FUS917687 GEO917608:GEO917687 GOK917608:GOK917687 GYG917608:GYG917687 HIC917608:HIC917687 HRY917608:HRY917687 IBU917608:IBU917687 ILQ917608:ILQ917687 IVM917608:IVM917687 JFI917608:JFI917687 JPE917608:JPE917687 JZA917608:JZA917687 KIW917608:KIW917687 KSS917608:KSS917687 LCO917608:LCO917687 LMK917608:LMK917687 LWG917608:LWG917687 MGC917608:MGC917687 MPY917608:MPY917687 MZU917608:MZU917687 NJQ917608:NJQ917687 NTM917608:NTM917687 ODI917608:ODI917687 ONE917608:ONE917687 OXA917608:OXA917687 PGW917608:PGW917687 PQS917608:PQS917687 QAO917608:QAO917687 QKK917608:QKK917687 QUG917608:QUG917687 REC917608:REC917687 RNY917608:RNY917687 RXU917608:RXU917687 SHQ917608:SHQ917687 SRM917608:SRM917687 TBI917608:TBI917687 TLE917608:TLE917687 TVA917608:TVA917687 UEW917608:UEW917687 UOS917608:UOS917687 UYO917608:UYO917687 VIK917608:VIK917687 VSG917608:VSG917687 WCC917608:WCC917687 WLY917608:WLY917687 WVU917608:WVU917687 M983144:M983223 JI983144:JI983223 TE983144:TE983223 ADA983144:ADA983223 AMW983144:AMW983223 AWS983144:AWS983223 BGO983144:BGO983223 BQK983144:BQK983223 CAG983144:CAG983223 CKC983144:CKC983223 CTY983144:CTY983223 DDU983144:DDU983223 DNQ983144:DNQ983223 DXM983144:DXM983223 EHI983144:EHI983223 ERE983144:ERE983223 FBA983144:FBA983223 FKW983144:FKW983223 FUS983144:FUS983223 GEO983144:GEO983223 GOK983144:GOK983223 GYG983144:GYG983223 HIC983144:HIC983223 HRY983144:HRY983223 IBU983144:IBU983223 ILQ983144:ILQ983223 IVM983144:IVM983223 JFI983144:JFI983223 JPE983144:JPE983223 JZA983144:JZA983223 KIW983144:KIW983223 KSS983144:KSS983223 LCO983144:LCO983223 LMK983144:LMK983223 LWG983144:LWG983223 MGC983144:MGC983223 MPY983144:MPY983223 MZU983144:MZU983223 NJQ983144:NJQ983223 NTM983144:NTM983223 ODI983144:ODI983223 ONE983144:ONE983223 OXA983144:OXA983223 PGW983144:PGW983223 PQS983144:PQS983223 QAO983144:QAO983223 QKK983144:QKK983223 QUG983144:QUG983223 REC983144:REC983223 RNY983144:RNY983223 RXU983144:RXU983223 SHQ983144:SHQ983223 SRM983144:SRM983223 TBI983144:TBI983223 TLE983144:TLE983223 TVA983144:TVA983223 UEW983144:UEW983223 UOS983144:UOS983223 UYO983144:UYO983223 VIK983144:VIK983223 VSG983144:VSG983223 WCC983144:WCC983223 WLY983144:WLY983223 WVU983144:WVU983223 M17:M96 JI17:JI96 TE17:TE96 ADA17:ADA96 AMW17:AMW96 AWS17:AWS96 BGO17:BGO96 BQK17:BQK96 CAG17:CAG96 CKC17:CKC96 CTY17:CTY96 DDU17:DDU96 DNQ17:DNQ96 DXM17:DXM96 EHI17:EHI96 ERE17:ERE96 FBA17:FBA96 FKW17:FKW96 FUS17:FUS96 GEO17:GEO96 GOK17:GOK96 GYG17:GYG96 HIC17:HIC96 HRY17:HRY96 IBU17:IBU96 ILQ17:ILQ96 IVM17:IVM96 JFI17:JFI96 JPE17:JPE96 JZA17:JZA96 KIW17:KIW96 KSS17:KSS96 LCO17:LCO96 LMK17:LMK96 LWG17:LWG96 MGC17:MGC96 MPY17:MPY96 MZU17:MZU96 NJQ17:NJQ96 NTM17:NTM96 ODI17:ODI96 ONE17:ONE96 OXA17:OXA96 PGW17:PGW96 PQS17:PQS96 QAO17:QAO96 QKK17:QKK96 QUG17:QUG96 REC17:REC96 RNY17:RNY96 RXU17:RXU96 SHQ17:SHQ96 SRM17:SRM96 TBI17:TBI96 TLE17:TLE96 TVA17:TVA96 UEW17:UEW96 UOS17:UOS96 UYO17:UYO96 VIK17:VIK96 VSG17:VSG96 WCC17:WCC96 WLY17:WLY96 WVU17:WVU96 M65553:M65632 JI65553:JI65632 TE65553:TE65632 ADA65553:ADA65632 AMW65553:AMW65632 AWS65553:AWS65632 BGO65553:BGO65632 BQK65553:BQK65632 CAG65553:CAG65632 CKC65553:CKC65632 CTY65553:CTY65632 DDU65553:DDU65632 DNQ65553:DNQ65632 DXM65553:DXM65632 EHI65553:EHI65632 ERE65553:ERE65632 FBA65553:FBA65632 FKW65553:FKW65632 FUS65553:FUS65632 GEO65553:GEO65632 GOK65553:GOK65632 GYG65553:GYG65632 HIC65553:HIC65632 HRY65553:HRY65632 IBU65553:IBU65632 ILQ65553:ILQ65632 IVM65553:IVM65632 JFI65553:JFI65632 JPE65553:JPE65632 JZA65553:JZA65632 KIW65553:KIW65632 KSS65553:KSS65632 LCO65553:LCO65632 LMK65553:LMK65632 LWG65553:LWG65632 MGC65553:MGC65632 MPY65553:MPY65632 MZU65553:MZU65632 NJQ65553:NJQ65632 NTM65553:NTM65632 ODI65553:ODI65632 ONE65553:ONE65632 OXA65553:OXA65632 PGW65553:PGW65632 PQS65553:PQS65632 QAO65553:QAO65632 QKK65553:QKK65632 QUG65553:QUG65632 REC65553:REC65632 RNY65553:RNY65632 RXU65553:RXU65632 SHQ65553:SHQ65632 SRM65553:SRM65632 TBI65553:TBI65632 TLE65553:TLE65632 TVA65553:TVA65632 UEW65553:UEW65632 UOS65553:UOS65632 UYO65553:UYO65632 VIK65553:VIK65632 VSG65553:VSG65632 WCC65553:WCC65632 WLY65553:WLY65632 WVU65553:WVU65632 M131089:M131168 JI131089:JI131168 TE131089:TE131168 ADA131089:ADA131168 AMW131089:AMW131168 AWS131089:AWS131168 BGO131089:BGO131168 BQK131089:BQK131168 CAG131089:CAG131168 CKC131089:CKC131168 CTY131089:CTY131168 DDU131089:DDU131168 DNQ131089:DNQ131168 DXM131089:DXM131168 EHI131089:EHI131168 ERE131089:ERE131168 FBA131089:FBA131168 FKW131089:FKW131168 FUS131089:FUS131168 GEO131089:GEO131168 GOK131089:GOK131168 GYG131089:GYG131168 HIC131089:HIC131168 HRY131089:HRY131168 IBU131089:IBU131168 ILQ131089:ILQ131168 IVM131089:IVM131168 JFI131089:JFI131168 JPE131089:JPE131168 JZA131089:JZA131168 KIW131089:KIW131168 KSS131089:KSS131168 LCO131089:LCO131168 LMK131089:LMK131168 LWG131089:LWG131168 MGC131089:MGC131168 MPY131089:MPY131168 MZU131089:MZU131168 NJQ131089:NJQ131168 NTM131089:NTM131168 ODI131089:ODI131168 ONE131089:ONE131168 OXA131089:OXA131168 PGW131089:PGW131168 PQS131089:PQS131168 QAO131089:QAO131168 QKK131089:QKK131168 QUG131089:QUG131168 REC131089:REC131168 RNY131089:RNY131168 RXU131089:RXU131168 SHQ131089:SHQ131168 SRM131089:SRM131168 TBI131089:TBI131168 TLE131089:TLE131168 TVA131089:TVA131168 UEW131089:UEW131168 UOS131089:UOS131168 UYO131089:UYO131168 VIK131089:VIK131168 VSG131089:VSG131168 WCC131089:WCC131168 WLY131089:WLY131168 WVU131089:WVU131168 M196625:M196704 JI196625:JI196704 TE196625:TE196704 ADA196625:ADA196704 AMW196625:AMW196704 AWS196625:AWS196704 BGO196625:BGO196704 BQK196625:BQK196704 CAG196625:CAG196704 CKC196625:CKC196704 CTY196625:CTY196704 DDU196625:DDU196704 DNQ196625:DNQ196704 DXM196625:DXM196704 EHI196625:EHI196704 ERE196625:ERE196704 FBA196625:FBA196704 FKW196625:FKW196704 FUS196625:FUS196704 GEO196625:GEO196704 GOK196625:GOK196704 GYG196625:GYG196704 HIC196625:HIC196704 HRY196625:HRY196704 IBU196625:IBU196704 ILQ196625:ILQ196704 IVM196625:IVM196704 JFI196625:JFI196704 JPE196625:JPE196704 JZA196625:JZA196704 KIW196625:KIW196704 KSS196625:KSS196704 LCO196625:LCO196704 LMK196625:LMK196704 LWG196625:LWG196704 MGC196625:MGC196704 MPY196625:MPY196704 MZU196625:MZU196704 NJQ196625:NJQ196704 NTM196625:NTM196704 ODI196625:ODI196704 ONE196625:ONE196704 OXA196625:OXA196704 PGW196625:PGW196704 PQS196625:PQS196704 QAO196625:QAO196704 QKK196625:QKK196704 QUG196625:QUG196704 REC196625:REC196704 RNY196625:RNY196704 RXU196625:RXU196704 SHQ196625:SHQ196704 SRM196625:SRM196704 TBI196625:TBI196704 TLE196625:TLE196704 TVA196625:TVA196704 UEW196625:UEW196704 UOS196625:UOS196704 UYO196625:UYO196704 VIK196625:VIK196704 VSG196625:VSG196704 WCC196625:WCC196704 WLY196625:WLY196704 WVU196625:WVU196704 M262161:M262240 JI262161:JI262240 TE262161:TE262240 ADA262161:ADA262240 AMW262161:AMW262240 AWS262161:AWS262240 BGO262161:BGO262240 BQK262161:BQK262240 CAG262161:CAG262240 CKC262161:CKC262240 CTY262161:CTY262240 DDU262161:DDU262240 DNQ262161:DNQ262240 DXM262161:DXM262240 EHI262161:EHI262240 ERE262161:ERE262240 FBA262161:FBA262240 FKW262161:FKW262240 FUS262161:FUS262240 GEO262161:GEO262240 GOK262161:GOK262240 GYG262161:GYG262240 HIC262161:HIC262240 HRY262161:HRY262240 IBU262161:IBU262240 ILQ262161:ILQ262240 IVM262161:IVM262240 JFI262161:JFI262240 JPE262161:JPE262240 JZA262161:JZA262240 KIW262161:KIW262240 KSS262161:KSS262240 LCO262161:LCO262240 LMK262161:LMK262240 LWG262161:LWG262240 MGC262161:MGC262240 MPY262161:MPY262240 MZU262161:MZU262240 NJQ262161:NJQ262240 NTM262161:NTM262240 ODI262161:ODI262240 ONE262161:ONE262240 OXA262161:OXA262240 PGW262161:PGW262240 PQS262161:PQS262240 QAO262161:QAO262240 QKK262161:QKK262240 QUG262161:QUG262240 REC262161:REC262240 RNY262161:RNY262240 RXU262161:RXU262240 SHQ262161:SHQ262240 SRM262161:SRM262240 TBI262161:TBI262240 TLE262161:TLE262240 TVA262161:TVA262240 UEW262161:UEW262240 UOS262161:UOS262240 UYO262161:UYO262240 VIK262161:VIK262240 VSG262161:VSG262240 WCC262161:WCC262240 WLY262161:WLY262240 WVU262161:WVU262240 M327697:M327776 JI327697:JI327776 TE327697:TE327776 ADA327697:ADA327776 AMW327697:AMW327776 AWS327697:AWS327776 BGO327697:BGO327776 BQK327697:BQK327776 CAG327697:CAG327776 CKC327697:CKC327776 CTY327697:CTY327776 DDU327697:DDU327776 DNQ327697:DNQ327776 DXM327697:DXM327776 EHI327697:EHI327776 ERE327697:ERE327776 FBA327697:FBA327776 FKW327697:FKW327776 FUS327697:FUS327776 GEO327697:GEO327776 GOK327697:GOK327776 GYG327697:GYG327776 HIC327697:HIC327776 HRY327697:HRY327776 IBU327697:IBU327776 ILQ327697:ILQ327776 IVM327697:IVM327776 JFI327697:JFI327776 JPE327697:JPE327776 JZA327697:JZA327776 KIW327697:KIW327776 KSS327697:KSS327776 LCO327697:LCO327776 LMK327697:LMK327776 LWG327697:LWG327776 MGC327697:MGC327776 MPY327697:MPY327776 MZU327697:MZU327776 NJQ327697:NJQ327776 NTM327697:NTM327776 ODI327697:ODI327776 ONE327697:ONE327776 OXA327697:OXA327776 PGW327697:PGW327776 PQS327697:PQS327776 QAO327697:QAO327776 QKK327697:QKK327776 QUG327697:QUG327776 REC327697:REC327776 RNY327697:RNY327776 RXU327697:RXU327776 SHQ327697:SHQ327776 SRM327697:SRM327776 TBI327697:TBI327776 TLE327697:TLE327776 TVA327697:TVA327776 UEW327697:UEW327776 UOS327697:UOS327776 UYO327697:UYO327776 VIK327697:VIK327776 VSG327697:VSG327776 WCC327697:WCC327776 WLY327697:WLY327776 WVU327697:WVU327776 M393233:M393312 JI393233:JI393312 TE393233:TE393312 ADA393233:ADA393312 AMW393233:AMW393312 AWS393233:AWS393312 BGO393233:BGO393312 BQK393233:BQK393312 CAG393233:CAG393312 CKC393233:CKC393312 CTY393233:CTY393312 DDU393233:DDU393312 DNQ393233:DNQ393312 DXM393233:DXM393312 EHI393233:EHI393312 ERE393233:ERE393312 FBA393233:FBA393312 FKW393233:FKW393312 FUS393233:FUS393312 GEO393233:GEO393312 GOK393233:GOK393312 GYG393233:GYG393312 HIC393233:HIC393312 HRY393233:HRY393312 IBU393233:IBU393312 ILQ393233:ILQ393312 IVM393233:IVM393312 JFI393233:JFI393312 JPE393233:JPE393312 JZA393233:JZA393312 KIW393233:KIW393312 KSS393233:KSS393312 LCO393233:LCO393312 LMK393233:LMK393312 LWG393233:LWG393312 MGC393233:MGC393312 MPY393233:MPY393312 MZU393233:MZU393312 NJQ393233:NJQ393312 NTM393233:NTM393312 ODI393233:ODI393312 ONE393233:ONE393312 OXA393233:OXA393312 PGW393233:PGW393312 PQS393233:PQS393312 QAO393233:QAO393312 QKK393233:QKK393312 QUG393233:QUG393312 REC393233:REC393312 RNY393233:RNY393312 RXU393233:RXU393312 SHQ393233:SHQ393312 SRM393233:SRM393312 TBI393233:TBI393312 TLE393233:TLE393312 TVA393233:TVA393312 UEW393233:UEW393312 UOS393233:UOS393312 UYO393233:UYO393312 VIK393233:VIK393312 VSG393233:VSG393312 WCC393233:WCC393312 WLY393233:WLY393312 WVU393233:WVU393312 M458769:M458848 JI458769:JI458848 TE458769:TE458848 ADA458769:ADA458848 AMW458769:AMW458848 AWS458769:AWS458848 BGO458769:BGO458848 BQK458769:BQK458848 CAG458769:CAG458848 CKC458769:CKC458848 CTY458769:CTY458848 DDU458769:DDU458848 DNQ458769:DNQ458848 DXM458769:DXM458848 EHI458769:EHI458848 ERE458769:ERE458848 FBA458769:FBA458848 FKW458769:FKW458848 FUS458769:FUS458848 GEO458769:GEO458848 GOK458769:GOK458848 GYG458769:GYG458848 HIC458769:HIC458848 HRY458769:HRY458848 IBU458769:IBU458848 ILQ458769:ILQ458848 IVM458769:IVM458848 JFI458769:JFI458848 JPE458769:JPE458848 JZA458769:JZA458848 KIW458769:KIW458848 KSS458769:KSS458848 LCO458769:LCO458848 LMK458769:LMK458848 LWG458769:LWG458848 MGC458769:MGC458848 MPY458769:MPY458848 MZU458769:MZU458848 NJQ458769:NJQ458848 NTM458769:NTM458848 ODI458769:ODI458848 ONE458769:ONE458848 OXA458769:OXA458848 PGW458769:PGW458848 PQS458769:PQS458848 QAO458769:QAO458848 QKK458769:QKK458848 QUG458769:QUG458848 REC458769:REC458848 RNY458769:RNY458848 RXU458769:RXU458848 SHQ458769:SHQ458848 SRM458769:SRM458848 TBI458769:TBI458848 TLE458769:TLE458848 TVA458769:TVA458848 UEW458769:UEW458848 UOS458769:UOS458848 UYO458769:UYO458848 VIK458769:VIK458848 VSG458769:VSG458848 WCC458769:WCC458848 WLY458769:WLY458848 WVU458769:WVU458848 M524305:M524384 JI524305:JI524384 TE524305:TE524384 ADA524305:ADA524384 AMW524305:AMW524384 AWS524305:AWS524384 BGO524305:BGO524384 BQK524305:BQK524384 CAG524305:CAG524384 CKC524305:CKC524384 CTY524305:CTY524384 DDU524305:DDU524384 DNQ524305:DNQ524384 DXM524305:DXM524384 EHI524305:EHI524384 ERE524305:ERE524384 FBA524305:FBA524384 FKW524305:FKW524384 FUS524305:FUS524384 GEO524305:GEO524384 GOK524305:GOK524384 GYG524305:GYG524384 HIC524305:HIC524384 HRY524305:HRY524384 IBU524305:IBU524384 ILQ524305:ILQ524384 IVM524305:IVM524384 JFI524305:JFI524384 JPE524305:JPE524384 JZA524305:JZA524384 KIW524305:KIW524384 KSS524305:KSS524384 LCO524305:LCO524384 LMK524305:LMK524384 LWG524305:LWG524384 MGC524305:MGC524384 MPY524305:MPY524384 MZU524305:MZU524384 NJQ524305:NJQ524384 NTM524305:NTM524384 ODI524305:ODI524384 ONE524305:ONE524384 OXA524305:OXA524384 PGW524305:PGW524384 PQS524305:PQS524384 QAO524305:QAO524384 QKK524305:QKK524384 QUG524305:QUG524384 REC524305:REC524384 RNY524305:RNY524384 RXU524305:RXU524384 SHQ524305:SHQ524384 SRM524305:SRM524384 TBI524305:TBI524384 TLE524305:TLE524384 TVA524305:TVA524384 UEW524305:UEW524384 UOS524305:UOS524384 UYO524305:UYO524384 VIK524305:VIK524384 VSG524305:VSG524384 WCC524305:WCC524384 WLY524305:WLY524384 WVU524305:WVU524384 M589841:M589920 JI589841:JI589920 TE589841:TE589920 ADA589841:ADA589920 AMW589841:AMW589920 AWS589841:AWS589920 BGO589841:BGO589920 BQK589841:BQK589920 CAG589841:CAG589920 CKC589841:CKC589920 CTY589841:CTY589920 DDU589841:DDU589920 DNQ589841:DNQ589920 DXM589841:DXM589920 EHI589841:EHI589920 ERE589841:ERE589920 FBA589841:FBA589920 FKW589841:FKW589920 FUS589841:FUS589920 GEO589841:GEO589920 GOK589841:GOK589920 GYG589841:GYG589920 HIC589841:HIC589920 HRY589841:HRY589920 IBU589841:IBU589920 ILQ589841:ILQ589920 IVM589841:IVM589920 JFI589841:JFI589920 JPE589841:JPE589920 JZA589841:JZA589920 KIW589841:KIW589920 KSS589841:KSS589920 LCO589841:LCO589920 LMK589841:LMK589920 LWG589841:LWG589920 MGC589841:MGC589920 MPY589841:MPY589920 MZU589841:MZU589920 NJQ589841:NJQ589920 NTM589841:NTM589920 ODI589841:ODI589920 ONE589841:ONE589920 OXA589841:OXA589920 PGW589841:PGW589920 PQS589841:PQS589920 QAO589841:QAO589920 QKK589841:QKK589920 QUG589841:QUG589920 REC589841:REC589920 RNY589841:RNY589920 RXU589841:RXU589920 SHQ589841:SHQ589920 SRM589841:SRM589920 TBI589841:TBI589920 TLE589841:TLE589920 TVA589841:TVA589920 UEW589841:UEW589920 UOS589841:UOS589920 UYO589841:UYO589920 VIK589841:VIK589920 VSG589841:VSG589920 WCC589841:WCC589920 WLY589841:WLY589920 WVU589841:WVU589920 M655377:M655456 JI655377:JI655456 TE655377:TE655456 ADA655377:ADA655456 AMW655377:AMW655456 AWS655377:AWS655456 BGO655377:BGO655456 BQK655377:BQK655456 CAG655377:CAG655456 CKC655377:CKC655456 CTY655377:CTY655456 DDU655377:DDU655456 DNQ655377:DNQ655456 DXM655377:DXM655456 EHI655377:EHI655456 ERE655377:ERE655456 FBA655377:FBA655456 FKW655377:FKW655456 FUS655377:FUS655456 GEO655377:GEO655456 GOK655377:GOK655456 GYG655377:GYG655456 HIC655377:HIC655456 HRY655377:HRY655456 IBU655377:IBU655456 ILQ655377:ILQ655456 IVM655377:IVM655456 JFI655377:JFI655456 JPE655377:JPE655456 JZA655377:JZA655456 KIW655377:KIW655456 KSS655377:KSS655456 LCO655377:LCO655456 LMK655377:LMK655456 LWG655377:LWG655456 MGC655377:MGC655456 MPY655377:MPY655456 MZU655377:MZU655456 NJQ655377:NJQ655456 NTM655377:NTM655456 ODI655377:ODI655456 ONE655377:ONE655456 OXA655377:OXA655456 PGW655377:PGW655456 PQS655377:PQS655456 QAO655377:QAO655456 QKK655377:QKK655456 QUG655377:QUG655456 REC655377:REC655456 RNY655377:RNY655456 RXU655377:RXU655456 SHQ655377:SHQ655456 SRM655377:SRM655456 TBI655377:TBI655456 TLE655377:TLE655456 TVA655377:TVA655456 UEW655377:UEW655456 UOS655377:UOS655456 UYO655377:UYO655456 VIK655377:VIK655456 VSG655377:VSG655456 WCC655377:WCC655456 WLY655377:WLY655456 WVU655377:WVU655456 M720913:M720992 JI720913:JI720992 TE720913:TE720992 ADA720913:ADA720992 AMW720913:AMW720992 AWS720913:AWS720992 BGO720913:BGO720992 BQK720913:BQK720992 CAG720913:CAG720992 CKC720913:CKC720992 CTY720913:CTY720992 DDU720913:DDU720992 DNQ720913:DNQ720992 DXM720913:DXM720992 EHI720913:EHI720992 ERE720913:ERE720992 FBA720913:FBA720992 FKW720913:FKW720992 FUS720913:FUS720992 GEO720913:GEO720992 GOK720913:GOK720992 GYG720913:GYG720992 HIC720913:HIC720992 HRY720913:HRY720992 IBU720913:IBU720992 ILQ720913:ILQ720992 IVM720913:IVM720992 JFI720913:JFI720992 JPE720913:JPE720992 JZA720913:JZA720992 KIW720913:KIW720992 KSS720913:KSS720992 LCO720913:LCO720992 LMK720913:LMK720992 LWG720913:LWG720992 MGC720913:MGC720992 MPY720913:MPY720992 MZU720913:MZU720992 NJQ720913:NJQ720992 NTM720913:NTM720992 ODI720913:ODI720992 ONE720913:ONE720992 OXA720913:OXA720992 PGW720913:PGW720992 PQS720913:PQS720992 QAO720913:QAO720992 QKK720913:QKK720992 QUG720913:QUG720992 REC720913:REC720992 RNY720913:RNY720992 RXU720913:RXU720992 SHQ720913:SHQ720992 SRM720913:SRM720992 TBI720913:TBI720992 TLE720913:TLE720992 TVA720913:TVA720992 UEW720913:UEW720992 UOS720913:UOS720992 UYO720913:UYO720992 VIK720913:VIK720992 VSG720913:VSG720992 WCC720913:WCC720992 WLY720913:WLY720992 WVU720913:WVU720992 M786449:M786528 JI786449:JI786528 TE786449:TE786528 ADA786449:ADA786528 AMW786449:AMW786528 AWS786449:AWS786528 BGO786449:BGO786528 BQK786449:BQK786528 CAG786449:CAG786528 CKC786449:CKC786528 CTY786449:CTY786528 DDU786449:DDU786528 DNQ786449:DNQ786528 DXM786449:DXM786528 EHI786449:EHI786528 ERE786449:ERE786528 FBA786449:FBA786528 FKW786449:FKW786528 FUS786449:FUS786528 GEO786449:GEO786528 GOK786449:GOK786528 GYG786449:GYG786528 HIC786449:HIC786528 HRY786449:HRY786528 IBU786449:IBU786528 ILQ786449:ILQ786528 IVM786449:IVM786528 JFI786449:JFI786528 JPE786449:JPE786528 JZA786449:JZA786528 KIW786449:KIW786528 KSS786449:KSS786528 LCO786449:LCO786528 LMK786449:LMK786528 LWG786449:LWG786528 MGC786449:MGC786528 MPY786449:MPY786528 MZU786449:MZU786528 NJQ786449:NJQ786528 NTM786449:NTM786528 ODI786449:ODI786528 ONE786449:ONE786528 OXA786449:OXA786528 PGW786449:PGW786528 PQS786449:PQS786528 QAO786449:QAO786528 QKK786449:QKK786528 QUG786449:QUG786528 REC786449:REC786528 RNY786449:RNY786528 RXU786449:RXU786528 SHQ786449:SHQ786528 SRM786449:SRM786528 TBI786449:TBI786528 TLE786449:TLE786528 TVA786449:TVA786528 UEW786449:UEW786528 UOS786449:UOS786528 UYO786449:UYO786528 VIK786449:VIK786528 VSG786449:VSG786528 WCC786449:WCC786528 WLY786449:WLY786528 WVU786449:WVU786528 M851985:M852064 JI851985:JI852064 TE851985:TE852064 ADA851985:ADA852064 AMW851985:AMW852064 AWS851985:AWS852064 BGO851985:BGO852064 BQK851985:BQK852064 CAG851985:CAG852064 CKC851985:CKC852064 CTY851985:CTY852064 DDU851985:DDU852064 DNQ851985:DNQ852064 DXM851985:DXM852064 EHI851985:EHI852064 ERE851985:ERE852064 FBA851985:FBA852064 FKW851985:FKW852064 FUS851985:FUS852064 GEO851985:GEO852064 GOK851985:GOK852064 GYG851985:GYG852064 HIC851985:HIC852064 HRY851985:HRY852064 IBU851985:IBU852064 ILQ851985:ILQ852064 IVM851985:IVM852064 JFI851985:JFI852064 JPE851985:JPE852064 JZA851985:JZA852064 KIW851985:KIW852064 KSS851985:KSS852064 LCO851985:LCO852064 LMK851985:LMK852064 LWG851985:LWG852064 MGC851985:MGC852064 MPY851985:MPY852064 MZU851985:MZU852064 NJQ851985:NJQ852064 NTM851985:NTM852064 ODI851985:ODI852064 ONE851985:ONE852064 OXA851985:OXA852064 PGW851985:PGW852064 PQS851985:PQS852064 QAO851985:QAO852064 QKK851985:QKK852064 QUG851985:QUG852064 REC851985:REC852064 RNY851985:RNY852064 RXU851985:RXU852064 SHQ851985:SHQ852064 SRM851985:SRM852064 TBI851985:TBI852064 TLE851985:TLE852064 TVA851985:TVA852064 UEW851985:UEW852064 UOS851985:UOS852064 UYO851985:UYO852064 VIK851985:VIK852064 VSG851985:VSG852064 WCC851985:WCC852064 WLY851985:WLY852064 WVU851985:WVU852064 M917521:M917600 JI917521:JI917600 TE917521:TE917600 ADA917521:ADA917600 AMW917521:AMW917600 AWS917521:AWS917600 BGO917521:BGO917600 BQK917521:BQK917600 CAG917521:CAG917600 CKC917521:CKC917600 CTY917521:CTY917600 DDU917521:DDU917600 DNQ917521:DNQ917600 DXM917521:DXM917600 EHI917521:EHI917600 ERE917521:ERE917600 FBA917521:FBA917600 FKW917521:FKW917600 FUS917521:FUS917600 GEO917521:GEO917600 GOK917521:GOK917600 GYG917521:GYG917600 HIC917521:HIC917600 HRY917521:HRY917600 IBU917521:IBU917600 ILQ917521:ILQ917600 IVM917521:IVM917600 JFI917521:JFI917600 JPE917521:JPE917600 JZA917521:JZA917600 KIW917521:KIW917600 KSS917521:KSS917600 LCO917521:LCO917600 LMK917521:LMK917600 LWG917521:LWG917600 MGC917521:MGC917600 MPY917521:MPY917600 MZU917521:MZU917600 NJQ917521:NJQ917600 NTM917521:NTM917600 ODI917521:ODI917600 ONE917521:ONE917600 OXA917521:OXA917600 PGW917521:PGW917600 PQS917521:PQS917600 QAO917521:QAO917600 QKK917521:QKK917600 QUG917521:QUG917600 REC917521:REC917600 RNY917521:RNY917600 RXU917521:RXU917600 SHQ917521:SHQ917600 SRM917521:SRM917600 TBI917521:TBI917600 TLE917521:TLE917600 TVA917521:TVA917600 UEW917521:UEW917600 UOS917521:UOS917600 UYO917521:UYO917600 VIK917521:VIK917600 VSG917521:VSG917600 WCC917521:WCC917600 WLY917521:WLY917600 WVU917521:WVU917600 M983057:M983136 JI983057:JI983136 TE983057:TE983136 ADA983057:ADA983136 AMW983057:AMW983136 AWS983057:AWS983136 BGO983057:BGO983136 BQK983057:BQK983136 CAG983057:CAG983136 CKC983057:CKC983136 CTY983057:CTY983136 DDU983057:DDU983136 DNQ983057:DNQ983136 DXM983057:DXM983136 EHI983057:EHI983136 ERE983057:ERE983136 FBA983057:FBA983136 FKW983057:FKW983136 FUS983057:FUS983136 GEO983057:GEO983136 GOK983057:GOK983136 GYG983057:GYG983136 HIC983057:HIC983136 HRY983057:HRY983136 IBU983057:IBU983136 ILQ983057:ILQ983136 IVM983057:IVM983136 JFI983057:JFI983136 JPE983057:JPE983136 JZA983057:JZA983136 KIW983057:KIW983136 KSS983057:KSS983136 LCO983057:LCO983136 LMK983057:LMK983136 LWG983057:LWG983136 MGC983057:MGC983136 MPY983057:MPY983136 MZU983057:MZU983136 NJQ983057:NJQ983136 NTM983057:NTM983136 ODI983057:ODI983136 ONE983057:ONE983136 OXA983057:OXA983136 PGW983057:PGW983136 PQS983057:PQS983136 QAO983057:QAO983136 QKK983057:QKK983136 QUG983057:QUG983136 REC983057:REC983136 RNY983057:RNY983136 RXU983057:RXU983136 SHQ983057:SHQ983136 SRM983057:SRM983136 TBI983057:TBI983136 TLE983057:TLE983136 TVA983057:TVA983136 UEW983057:UEW983136 UOS983057:UOS983136 UYO983057:UYO983136 VIK983057:VIK983136 VSG983057:VSG983136 WCC983057:WCC983136 WLY983057:WLY983136 WVU983057:WVU983136">
      <formula1>4</formula1>
    </dataValidation>
    <dataValidation imeMode="fullAlpha" allowBlank="1" showInputMessage="1" showErrorMessage="1" promptTitle="学校番号" prompt="右の学校番号を参照して_x000a_学校の番号を入力してね。_x000a_　　　　(^o^)" sqref="J97:J98 JF97:JF98 TB97:TB98 ACX97:ACX98 AMT97:AMT98 AWP97:AWP98 BGL97:BGL98 BQH97:BQH98 CAD97:CAD98 CJZ97:CJZ98 CTV97:CTV98 DDR97:DDR98 DNN97:DNN98 DXJ97:DXJ98 EHF97:EHF98 ERB97:ERB98 FAX97:FAX98 FKT97:FKT98 FUP97:FUP98 GEL97:GEL98 GOH97:GOH98 GYD97:GYD98 HHZ97:HHZ98 HRV97:HRV98 IBR97:IBR98 ILN97:ILN98 IVJ97:IVJ98 JFF97:JFF98 JPB97:JPB98 JYX97:JYX98 KIT97:KIT98 KSP97:KSP98 LCL97:LCL98 LMH97:LMH98 LWD97:LWD98 MFZ97:MFZ98 MPV97:MPV98 MZR97:MZR98 NJN97:NJN98 NTJ97:NTJ98 ODF97:ODF98 ONB97:ONB98 OWX97:OWX98 PGT97:PGT98 PQP97:PQP98 QAL97:QAL98 QKH97:QKH98 QUD97:QUD98 RDZ97:RDZ98 RNV97:RNV98 RXR97:RXR98 SHN97:SHN98 SRJ97:SRJ98 TBF97:TBF98 TLB97:TLB98 TUX97:TUX98 UET97:UET98 UOP97:UOP98 UYL97:UYL98 VIH97:VIH98 VSD97:VSD98 WBZ97:WBZ98 WLV97:WLV98 WVR97:WVR98 J65633:J65634 JF65633:JF65634 TB65633:TB65634 ACX65633:ACX65634 AMT65633:AMT65634 AWP65633:AWP65634 BGL65633:BGL65634 BQH65633:BQH65634 CAD65633:CAD65634 CJZ65633:CJZ65634 CTV65633:CTV65634 DDR65633:DDR65634 DNN65633:DNN65634 DXJ65633:DXJ65634 EHF65633:EHF65634 ERB65633:ERB65634 FAX65633:FAX65634 FKT65633:FKT65634 FUP65633:FUP65634 GEL65633:GEL65634 GOH65633:GOH65634 GYD65633:GYD65634 HHZ65633:HHZ65634 HRV65633:HRV65634 IBR65633:IBR65634 ILN65633:ILN65634 IVJ65633:IVJ65634 JFF65633:JFF65634 JPB65633:JPB65634 JYX65633:JYX65634 KIT65633:KIT65634 KSP65633:KSP65634 LCL65633:LCL65634 LMH65633:LMH65634 LWD65633:LWD65634 MFZ65633:MFZ65634 MPV65633:MPV65634 MZR65633:MZR65634 NJN65633:NJN65634 NTJ65633:NTJ65634 ODF65633:ODF65634 ONB65633:ONB65634 OWX65633:OWX65634 PGT65633:PGT65634 PQP65633:PQP65634 QAL65633:QAL65634 QKH65633:QKH65634 QUD65633:QUD65634 RDZ65633:RDZ65634 RNV65633:RNV65634 RXR65633:RXR65634 SHN65633:SHN65634 SRJ65633:SRJ65634 TBF65633:TBF65634 TLB65633:TLB65634 TUX65633:TUX65634 UET65633:UET65634 UOP65633:UOP65634 UYL65633:UYL65634 VIH65633:VIH65634 VSD65633:VSD65634 WBZ65633:WBZ65634 WLV65633:WLV65634 WVR65633:WVR65634 J131169:J131170 JF131169:JF131170 TB131169:TB131170 ACX131169:ACX131170 AMT131169:AMT131170 AWP131169:AWP131170 BGL131169:BGL131170 BQH131169:BQH131170 CAD131169:CAD131170 CJZ131169:CJZ131170 CTV131169:CTV131170 DDR131169:DDR131170 DNN131169:DNN131170 DXJ131169:DXJ131170 EHF131169:EHF131170 ERB131169:ERB131170 FAX131169:FAX131170 FKT131169:FKT131170 FUP131169:FUP131170 GEL131169:GEL131170 GOH131169:GOH131170 GYD131169:GYD131170 HHZ131169:HHZ131170 HRV131169:HRV131170 IBR131169:IBR131170 ILN131169:ILN131170 IVJ131169:IVJ131170 JFF131169:JFF131170 JPB131169:JPB131170 JYX131169:JYX131170 KIT131169:KIT131170 KSP131169:KSP131170 LCL131169:LCL131170 LMH131169:LMH131170 LWD131169:LWD131170 MFZ131169:MFZ131170 MPV131169:MPV131170 MZR131169:MZR131170 NJN131169:NJN131170 NTJ131169:NTJ131170 ODF131169:ODF131170 ONB131169:ONB131170 OWX131169:OWX131170 PGT131169:PGT131170 PQP131169:PQP131170 QAL131169:QAL131170 QKH131169:QKH131170 QUD131169:QUD131170 RDZ131169:RDZ131170 RNV131169:RNV131170 RXR131169:RXR131170 SHN131169:SHN131170 SRJ131169:SRJ131170 TBF131169:TBF131170 TLB131169:TLB131170 TUX131169:TUX131170 UET131169:UET131170 UOP131169:UOP131170 UYL131169:UYL131170 VIH131169:VIH131170 VSD131169:VSD131170 WBZ131169:WBZ131170 WLV131169:WLV131170 WVR131169:WVR131170 J196705:J196706 JF196705:JF196706 TB196705:TB196706 ACX196705:ACX196706 AMT196705:AMT196706 AWP196705:AWP196706 BGL196705:BGL196706 BQH196705:BQH196706 CAD196705:CAD196706 CJZ196705:CJZ196706 CTV196705:CTV196706 DDR196705:DDR196706 DNN196705:DNN196706 DXJ196705:DXJ196706 EHF196705:EHF196706 ERB196705:ERB196706 FAX196705:FAX196706 FKT196705:FKT196706 FUP196705:FUP196706 GEL196705:GEL196706 GOH196705:GOH196706 GYD196705:GYD196706 HHZ196705:HHZ196706 HRV196705:HRV196706 IBR196705:IBR196706 ILN196705:ILN196706 IVJ196705:IVJ196706 JFF196705:JFF196706 JPB196705:JPB196706 JYX196705:JYX196706 KIT196705:KIT196706 KSP196705:KSP196706 LCL196705:LCL196706 LMH196705:LMH196706 LWD196705:LWD196706 MFZ196705:MFZ196706 MPV196705:MPV196706 MZR196705:MZR196706 NJN196705:NJN196706 NTJ196705:NTJ196706 ODF196705:ODF196706 ONB196705:ONB196706 OWX196705:OWX196706 PGT196705:PGT196706 PQP196705:PQP196706 QAL196705:QAL196706 QKH196705:QKH196706 QUD196705:QUD196706 RDZ196705:RDZ196706 RNV196705:RNV196706 RXR196705:RXR196706 SHN196705:SHN196706 SRJ196705:SRJ196706 TBF196705:TBF196706 TLB196705:TLB196706 TUX196705:TUX196706 UET196705:UET196706 UOP196705:UOP196706 UYL196705:UYL196706 VIH196705:VIH196706 VSD196705:VSD196706 WBZ196705:WBZ196706 WLV196705:WLV196706 WVR196705:WVR196706 J262241:J262242 JF262241:JF262242 TB262241:TB262242 ACX262241:ACX262242 AMT262241:AMT262242 AWP262241:AWP262242 BGL262241:BGL262242 BQH262241:BQH262242 CAD262241:CAD262242 CJZ262241:CJZ262242 CTV262241:CTV262242 DDR262241:DDR262242 DNN262241:DNN262242 DXJ262241:DXJ262242 EHF262241:EHF262242 ERB262241:ERB262242 FAX262241:FAX262242 FKT262241:FKT262242 FUP262241:FUP262242 GEL262241:GEL262242 GOH262241:GOH262242 GYD262241:GYD262242 HHZ262241:HHZ262242 HRV262241:HRV262242 IBR262241:IBR262242 ILN262241:ILN262242 IVJ262241:IVJ262242 JFF262241:JFF262242 JPB262241:JPB262242 JYX262241:JYX262242 KIT262241:KIT262242 KSP262241:KSP262242 LCL262241:LCL262242 LMH262241:LMH262242 LWD262241:LWD262242 MFZ262241:MFZ262242 MPV262241:MPV262242 MZR262241:MZR262242 NJN262241:NJN262242 NTJ262241:NTJ262242 ODF262241:ODF262242 ONB262241:ONB262242 OWX262241:OWX262242 PGT262241:PGT262242 PQP262241:PQP262242 QAL262241:QAL262242 QKH262241:QKH262242 QUD262241:QUD262242 RDZ262241:RDZ262242 RNV262241:RNV262242 RXR262241:RXR262242 SHN262241:SHN262242 SRJ262241:SRJ262242 TBF262241:TBF262242 TLB262241:TLB262242 TUX262241:TUX262242 UET262241:UET262242 UOP262241:UOP262242 UYL262241:UYL262242 VIH262241:VIH262242 VSD262241:VSD262242 WBZ262241:WBZ262242 WLV262241:WLV262242 WVR262241:WVR262242 J327777:J327778 JF327777:JF327778 TB327777:TB327778 ACX327777:ACX327778 AMT327777:AMT327778 AWP327777:AWP327778 BGL327777:BGL327778 BQH327777:BQH327778 CAD327777:CAD327778 CJZ327777:CJZ327778 CTV327777:CTV327778 DDR327777:DDR327778 DNN327777:DNN327778 DXJ327777:DXJ327778 EHF327777:EHF327778 ERB327777:ERB327778 FAX327777:FAX327778 FKT327777:FKT327778 FUP327777:FUP327778 GEL327777:GEL327778 GOH327777:GOH327778 GYD327777:GYD327778 HHZ327777:HHZ327778 HRV327777:HRV327778 IBR327777:IBR327778 ILN327777:ILN327778 IVJ327777:IVJ327778 JFF327777:JFF327778 JPB327777:JPB327778 JYX327777:JYX327778 KIT327777:KIT327778 KSP327777:KSP327778 LCL327777:LCL327778 LMH327777:LMH327778 LWD327777:LWD327778 MFZ327777:MFZ327778 MPV327777:MPV327778 MZR327777:MZR327778 NJN327777:NJN327778 NTJ327777:NTJ327778 ODF327777:ODF327778 ONB327777:ONB327778 OWX327777:OWX327778 PGT327777:PGT327778 PQP327777:PQP327778 QAL327777:QAL327778 QKH327777:QKH327778 QUD327777:QUD327778 RDZ327777:RDZ327778 RNV327777:RNV327778 RXR327777:RXR327778 SHN327777:SHN327778 SRJ327777:SRJ327778 TBF327777:TBF327778 TLB327777:TLB327778 TUX327777:TUX327778 UET327777:UET327778 UOP327777:UOP327778 UYL327777:UYL327778 VIH327777:VIH327778 VSD327777:VSD327778 WBZ327777:WBZ327778 WLV327777:WLV327778 WVR327777:WVR327778 J393313:J393314 JF393313:JF393314 TB393313:TB393314 ACX393313:ACX393314 AMT393313:AMT393314 AWP393313:AWP393314 BGL393313:BGL393314 BQH393313:BQH393314 CAD393313:CAD393314 CJZ393313:CJZ393314 CTV393313:CTV393314 DDR393313:DDR393314 DNN393313:DNN393314 DXJ393313:DXJ393314 EHF393313:EHF393314 ERB393313:ERB393314 FAX393313:FAX393314 FKT393313:FKT393314 FUP393313:FUP393314 GEL393313:GEL393314 GOH393313:GOH393314 GYD393313:GYD393314 HHZ393313:HHZ393314 HRV393313:HRV393314 IBR393313:IBR393314 ILN393313:ILN393314 IVJ393313:IVJ393314 JFF393313:JFF393314 JPB393313:JPB393314 JYX393313:JYX393314 KIT393313:KIT393314 KSP393313:KSP393314 LCL393313:LCL393314 LMH393313:LMH393314 LWD393313:LWD393314 MFZ393313:MFZ393314 MPV393313:MPV393314 MZR393313:MZR393314 NJN393313:NJN393314 NTJ393313:NTJ393314 ODF393313:ODF393314 ONB393313:ONB393314 OWX393313:OWX393314 PGT393313:PGT393314 PQP393313:PQP393314 QAL393313:QAL393314 QKH393313:QKH393314 QUD393313:QUD393314 RDZ393313:RDZ393314 RNV393313:RNV393314 RXR393313:RXR393314 SHN393313:SHN393314 SRJ393313:SRJ393314 TBF393313:TBF393314 TLB393313:TLB393314 TUX393313:TUX393314 UET393313:UET393314 UOP393313:UOP393314 UYL393313:UYL393314 VIH393313:VIH393314 VSD393313:VSD393314 WBZ393313:WBZ393314 WLV393313:WLV393314 WVR393313:WVR393314 J458849:J458850 JF458849:JF458850 TB458849:TB458850 ACX458849:ACX458850 AMT458849:AMT458850 AWP458849:AWP458850 BGL458849:BGL458850 BQH458849:BQH458850 CAD458849:CAD458850 CJZ458849:CJZ458850 CTV458849:CTV458850 DDR458849:DDR458850 DNN458849:DNN458850 DXJ458849:DXJ458850 EHF458849:EHF458850 ERB458849:ERB458850 FAX458849:FAX458850 FKT458849:FKT458850 FUP458849:FUP458850 GEL458849:GEL458850 GOH458849:GOH458850 GYD458849:GYD458850 HHZ458849:HHZ458850 HRV458849:HRV458850 IBR458849:IBR458850 ILN458849:ILN458850 IVJ458849:IVJ458850 JFF458849:JFF458850 JPB458849:JPB458850 JYX458849:JYX458850 KIT458849:KIT458850 KSP458849:KSP458850 LCL458849:LCL458850 LMH458849:LMH458850 LWD458849:LWD458850 MFZ458849:MFZ458850 MPV458849:MPV458850 MZR458849:MZR458850 NJN458849:NJN458850 NTJ458849:NTJ458850 ODF458849:ODF458850 ONB458849:ONB458850 OWX458849:OWX458850 PGT458849:PGT458850 PQP458849:PQP458850 QAL458849:QAL458850 QKH458849:QKH458850 QUD458849:QUD458850 RDZ458849:RDZ458850 RNV458849:RNV458850 RXR458849:RXR458850 SHN458849:SHN458850 SRJ458849:SRJ458850 TBF458849:TBF458850 TLB458849:TLB458850 TUX458849:TUX458850 UET458849:UET458850 UOP458849:UOP458850 UYL458849:UYL458850 VIH458849:VIH458850 VSD458849:VSD458850 WBZ458849:WBZ458850 WLV458849:WLV458850 WVR458849:WVR458850 J524385:J524386 JF524385:JF524386 TB524385:TB524386 ACX524385:ACX524386 AMT524385:AMT524386 AWP524385:AWP524386 BGL524385:BGL524386 BQH524385:BQH524386 CAD524385:CAD524386 CJZ524385:CJZ524386 CTV524385:CTV524386 DDR524385:DDR524386 DNN524385:DNN524386 DXJ524385:DXJ524386 EHF524385:EHF524386 ERB524385:ERB524386 FAX524385:FAX524386 FKT524385:FKT524386 FUP524385:FUP524386 GEL524385:GEL524386 GOH524385:GOH524386 GYD524385:GYD524386 HHZ524385:HHZ524386 HRV524385:HRV524386 IBR524385:IBR524386 ILN524385:ILN524386 IVJ524385:IVJ524386 JFF524385:JFF524386 JPB524385:JPB524386 JYX524385:JYX524386 KIT524385:KIT524386 KSP524385:KSP524386 LCL524385:LCL524386 LMH524385:LMH524386 LWD524385:LWD524386 MFZ524385:MFZ524386 MPV524385:MPV524386 MZR524385:MZR524386 NJN524385:NJN524386 NTJ524385:NTJ524386 ODF524385:ODF524386 ONB524385:ONB524386 OWX524385:OWX524386 PGT524385:PGT524386 PQP524385:PQP524386 QAL524385:QAL524386 QKH524385:QKH524386 QUD524385:QUD524386 RDZ524385:RDZ524386 RNV524385:RNV524386 RXR524385:RXR524386 SHN524385:SHN524386 SRJ524385:SRJ524386 TBF524385:TBF524386 TLB524385:TLB524386 TUX524385:TUX524386 UET524385:UET524386 UOP524385:UOP524386 UYL524385:UYL524386 VIH524385:VIH524386 VSD524385:VSD524386 WBZ524385:WBZ524386 WLV524385:WLV524386 WVR524385:WVR524386 J589921:J589922 JF589921:JF589922 TB589921:TB589922 ACX589921:ACX589922 AMT589921:AMT589922 AWP589921:AWP589922 BGL589921:BGL589922 BQH589921:BQH589922 CAD589921:CAD589922 CJZ589921:CJZ589922 CTV589921:CTV589922 DDR589921:DDR589922 DNN589921:DNN589922 DXJ589921:DXJ589922 EHF589921:EHF589922 ERB589921:ERB589922 FAX589921:FAX589922 FKT589921:FKT589922 FUP589921:FUP589922 GEL589921:GEL589922 GOH589921:GOH589922 GYD589921:GYD589922 HHZ589921:HHZ589922 HRV589921:HRV589922 IBR589921:IBR589922 ILN589921:ILN589922 IVJ589921:IVJ589922 JFF589921:JFF589922 JPB589921:JPB589922 JYX589921:JYX589922 KIT589921:KIT589922 KSP589921:KSP589922 LCL589921:LCL589922 LMH589921:LMH589922 LWD589921:LWD589922 MFZ589921:MFZ589922 MPV589921:MPV589922 MZR589921:MZR589922 NJN589921:NJN589922 NTJ589921:NTJ589922 ODF589921:ODF589922 ONB589921:ONB589922 OWX589921:OWX589922 PGT589921:PGT589922 PQP589921:PQP589922 QAL589921:QAL589922 QKH589921:QKH589922 QUD589921:QUD589922 RDZ589921:RDZ589922 RNV589921:RNV589922 RXR589921:RXR589922 SHN589921:SHN589922 SRJ589921:SRJ589922 TBF589921:TBF589922 TLB589921:TLB589922 TUX589921:TUX589922 UET589921:UET589922 UOP589921:UOP589922 UYL589921:UYL589922 VIH589921:VIH589922 VSD589921:VSD589922 WBZ589921:WBZ589922 WLV589921:WLV589922 WVR589921:WVR589922 J655457:J655458 JF655457:JF655458 TB655457:TB655458 ACX655457:ACX655458 AMT655457:AMT655458 AWP655457:AWP655458 BGL655457:BGL655458 BQH655457:BQH655458 CAD655457:CAD655458 CJZ655457:CJZ655458 CTV655457:CTV655458 DDR655457:DDR655458 DNN655457:DNN655458 DXJ655457:DXJ655458 EHF655457:EHF655458 ERB655457:ERB655458 FAX655457:FAX655458 FKT655457:FKT655458 FUP655457:FUP655458 GEL655457:GEL655458 GOH655457:GOH655458 GYD655457:GYD655458 HHZ655457:HHZ655458 HRV655457:HRV655458 IBR655457:IBR655458 ILN655457:ILN655458 IVJ655457:IVJ655458 JFF655457:JFF655458 JPB655457:JPB655458 JYX655457:JYX655458 KIT655457:KIT655458 KSP655457:KSP655458 LCL655457:LCL655458 LMH655457:LMH655458 LWD655457:LWD655458 MFZ655457:MFZ655458 MPV655457:MPV655458 MZR655457:MZR655458 NJN655457:NJN655458 NTJ655457:NTJ655458 ODF655457:ODF655458 ONB655457:ONB655458 OWX655457:OWX655458 PGT655457:PGT655458 PQP655457:PQP655458 QAL655457:QAL655458 QKH655457:QKH655458 QUD655457:QUD655458 RDZ655457:RDZ655458 RNV655457:RNV655458 RXR655457:RXR655458 SHN655457:SHN655458 SRJ655457:SRJ655458 TBF655457:TBF655458 TLB655457:TLB655458 TUX655457:TUX655458 UET655457:UET655458 UOP655457:UOP655458 UYL655457:UYL655458 VIH655457:VIH655458 VSD655457:VSD655458 WBZ655457:WBZ655458 WLV655457:WLV655458 WVR655457:WVR655458 J720993:J720994 JF720993:JF720994 TB720993:TB720994 ACX720993:ACX720994 AMT720993:AMT720994 AWP720993:AWP720994 BGL720993:BGL720994 BQH720993:BQH720994 CAD720993:CAD720994 CJZ720993:CJZ720994 CTV720993:CTV720994 DDR720993:DDR720994 DNN720993:DNN720994 DXJ720993:DXJ720994 EHF720993:EHF720994 ERB720993:ERB720994 FAX720993:FAX720994 FKT720993:FKT720994 FUP720993:FUP720994 GEL720993:GEL720994 GOH720993:GOH720994 GYD720993:GYD720994 HHZ720993:HHZ720994 HRV720993:HRV720994 IBR720993:IBR720994 ILN720993:ILN720994 IVJ720993:IVJ720994 JFF720993:JFF720994 JPB720993:JPB720994 JYX720993:JYX720994 KIT720993:KIT720994 KSP720993:KSP720994 LCL720993:LCL720994 LMH720993:LMH720994 LWD720993:LWD720994 MFZ720993:MFZ720994 MPV720993:MPV720994 MZR720993:MZR720994 NJN720993:NJN720994 NTJ720993:NTJ720994 ODF720993:ODF720994 ONB720993:ONB720994 OWX720993:OWX720994 PGT720993:PGT720994 PQP720993:PQP720994 QAL720993:QAL720994 QKH720993:QKH720994 QUD720993:QUD720994 RDZ720993:RDZ720994 RNV720993:RNV720994 RXR720993:RXR720994 SHN720993:SHN720994 SRJ720993:SRJ720994 TBF720993:TBF720994 TLB720993:TLB720994 TUX720993:TUX720994 UET720993:UET720994 UOP720993:UOP720994 UYL720993:UYL720994 VIH720993:VIH720994 VSD720993:VSD720994 WBZ720993:WBZ720994 WLV720993:WLV720994 WVR720993:WVR720994 J786529:J786530 JF786529:JF786530 TB786529:TB786530 ACX786529:ACX786530 AMT786529:AMT786530 AWP786529:AWP786530 BGL786529:BGL786530 BQH786529:BQH786530 CAD786529:CAD786530 CJZ786529:CJZ786530 CTV786529:CTV786530 DDR786529:DDR786530 DNN786529:DNN786530 DXJ786529:DXJ786530 EHF786529:EHF786530 ERB786529:ERB786530 FAX786529:FAX786530 FKT786529:FKT786530 FUP786529:FUP786530 GEL786529:GEL786530 GOH786529:GOH786530 GYD786529:GYD786530 HHZ786529:HHZ786530 HRV786529:HRV786530 IBR786529:IBR786530 ILN786529:ILN786530 IVJ786529:IVJ786530 JFF786529:JFF786530 JPB786529:JPB786530 JYX786529:JYX786530 KIT786529:KIT786530 KSP786529:KSP786530 LCL786529:LCL786530 LMH786529:LMH786530 LWD786529:LWD786530 MFZ786529:MFZ786530 MPV786529:MPV786530 MZR786529:MZR786530 NJN786529:NJN786530 NTJ786529:NTJ786530 ODF786529:ODF786530 ONB786529:ONB786530 OWX786529:OWX786530 PGT786529:PGT786530 PQP786529:PQP786530 QAL786529:QAL786530 QKH786529:QKH786530 QUD786529:QUD786530 RDZ786529:RDZ786530 RNV786529:RNV786530 RXR786529:RXR786530 SHN786529:SHN786530 SRJ786529:SRJ786530 TBF786529:TBF786530 TLB786529:TLB786530 TUX786529:TUX786530 UET786529:UET786530 UOP786529:UOP786530 UYL786529:UYL786530 VIH786529:VIH786530 VSD786529:VSD786530 WBZ786529:WBZ786530 WLV786529:WLV786530 WVR786529:WVR786530 J852065:J852066 JF852065:JF852066 TB852065:TB852066 ACX852065:ACX852066 AMT852065:AMT852066 AWP852065:AWP852066 BGL852065:BGL852066 BQH852065:BQH852066 CAD852065:CAD852066 CJZ852065:CJZ852066 CTV852065:CTV852066 DDR852065:DDR852066 DNN852065:DNN852066 DXJ852065:DXJ852066 EHF852065:EHF852066 ERB852065:ERB852066 FAX852065:FAX852066 FKT852065:FKT852066 FUP852065:FUP852066 GEL852065:GEL852066 GOH852065:GOH852066 GYD852065:GYD852066 HHZ852065:HHZ852066 HRV852065:HRV852066 IBR852065:IBR852066 ILN852065:ILN852066 IVJ852065:IVJ852066 JFF852065:JFF852066 JPB852065:JPB852066 JYX852065:JYX852066 KIT852065:KIT852066 KSP852065:KSP852066 LCL852065:LCL852066 LMH852065:LMH852066 LWD852065:LWD852066 MFZ852065:MFZ852066 MPV852065:MPV852066 MZR852065:MZR852066 NJN852065:NJN852066 NTJ852065:NTJ852066 ODF852065:ODF852066 ONB852065:ONB852066 OWX852065:OWX852066 PGT852065:PGT852066 PQP852065:PQP852066 QAL852065:QAL852066 QKH852065:QKH852066 QUD852065:QUD852066 RDZ852065:RDZ852066 RNV852065:RNV852066 RXR852065:RXR852066 SHN852065:SHN852066 SRJ852065:SRJ852066 TBF852065:TBF852066 TLB852065:TLB852066 TUX852065:TUX852066 UET852065:UET852066 UOP852065:UOP852066 UYL852065:UYL852066 VIH852065:VIH852066 VSD852065:VSD852066 WBZ852065:WBZ852066 WLV852065:WLV852066 WVR852065:WVR852066 J917601:J917602 JF917601:JF917602 TB917601:TB917602 ACX917601:ACX917602 AMT917601:AMT917602 AWP917601:AWP917602 BGL917601:BGL917602 BQH917601:BQH917602 CAD917601:CAD917602 CJZ917601:CJZ917602 CTV917601:CTV917602 DDR917601:DDR917602 DNN917601:DNN917602 DXJ917601:DXJ917602 EHF917601:EHF917602 ERB917601:ERB917602 FAX917601:FAX917602 FKT917601:FKT917602 FUP917601:FUP917602 GEL917601:GEL917602 GOH917601:GOH917602 GYD917601:GYD917602 HHZ917601:HHZ917602 HRV917601:HRV917602 IBR917601:IBR917602 ILN917601:ILN917602 IVJ917601:IVJ917602 JFF917601:JFF917602 JPB917601:JPB917602 JYX917601:JYX917602 KIT917601:KIT917602 KSP917601:KSP917602 LCL917601:LCL917602 LMH917601:LMH917602 LWD917601:LWD917602 MFZ917601:MFZ917602 MPV917601:MPV917602 MZR917601:MZR917602 NJN917601:NJN917602 NTJ917601:NTJ917602 ODF917601:ODF917602 ONB917601:ONB917602 OWX917601:OWX917602 PGT917601:PGT917602 PQP917601:PQP917602 QAL917601:QAL917602 QKH917601:QKH917602 QUD917601:QUD917602 RDZ917601:RDZ917602 RNV917601:RNV917602 RXR917601:RXR917602 SHN917601:SHN917602 SRJ917601:SRJ917602 TBF917601:TBF917602 TLB917601:TLB917602 TUX917601:TUX917602 UET917601:UET917602 UOP917601:UOP917602 UYL917601:UYL917602 VIH917601:VIH917602 VSD917601:VSD917602 WBZ917601:WBZ917602 WLV917601:WLV917602 WVR917601:WVR917602 J983137:J983138 JF983137:JF983138 TB983137:TB983138 ACX983137:ACX983138 AMT983137:AMT983138 AWP983137:AWP983138 BGL983137:BGL983138 BQH983137:BQH983138 CAD983137:CAD983138 CJZ983137:CJZ983138 CTV983137:CTV983138 DDR983137:DDR983138 DNN983137:DNN983138 DXJ983137:DXJ983138 EHF983137:EHF983138 ERB983137:ERB983138 FAX983137:FAX983138 FKT983137:FKT983138 FUP983137:FUP983138 GEL983137:GEL983138 GOH983137:GOH983138 GYD983137:GYD983138 HHZ983137:HHZ983138 HRV983137:HRV983138 IBR983137:IBR983138 ILN983137:ILN983138 IVJ983137:IVJ983138 JFF983137:JFF983138 JPB983137:JPB983138 JYX983137:JYX983138 KIT983137:KIT983138 KSP983137:KSP983138 LCL983137:LCL983138 LMH983137:LMH983138 LWD983137:LWD983138 MFZ983137:MFZ983138 MPV983137:MPV983138 MZR983137:MZR983138 NJN983137:NJN983138 NTJ983137:NTJ983138 ODF983137:ODF983138 ONB983137:ONB983138 OWX983137:OWX983138 PGT983137:PGT983138 PQP983137:PQP983138 QAL983137:QAL983138 QKH983137:QKH983138 QUD983137:QUD983138 RDZ983137:RDZ983138 RNV983137:RNV983138 RXR983137:RXR983138 SHN983137:SHN983138 SRJ983137:SRJ983138 TBF983137:TBF983138 TLB983137:TLB983138 TUX983137:TUX983138 UET983137:UET983138 UOP983137:UOP983138 UYL983137:UYL983138 VIH983137:VIH983138 VSD983137:VSD983138 WBZ983137:WBZ983138 WLV983137:WLV983138 WVR983137:WVR983138"/>
    <dataValidation imeMode="off" allowBlank="1" showInputMessage="1" showErrorMessage="1" promptTitle="ナンバーカードの入力" prompt="ナンバーカードの番号は選手の名前を入力すれば自動的に表示されます。_x000a__x000a_変更しないでね。　（＾＾；）" sqref="B104:B184 IX104:IX184 ST104:ST184 ACP104:ACP184 AML104:AML184 AWH104:AWH184 BGD104:BGD184 BPZ104:BPZ184 BZV104:BZV184 CJR104:CJR184 CTN104:CTN184 DDJ104:DDJ184 DNF104:DNF184 DXB104:DXB184 EGX104:EGX184 EQT104:EQT184 FAP104:FAP184 FKL104:FKL184 FUH104:FUH184 GED104:GED184 GNZ104:GNZ184 GXV104:GXV184 HHR104:HHR184 HRN104:HRN184 IBJ104:IBJ184 ILF104:ILF184 IVB104:IVB184 JEX104:JEX184 JOT104:JOT184 JYP104:JYP184 KIL104:KIL184 KSH104:KSH184 LCD104:LCD184 LLZ104:LLZ184 LVV104:LVV184 MFR104:MFR184 MPN104:MPN184 MZJ104:MZJ184 NJF104:NJF184 NTB104:NTB184 OCX104:OCX184 OMT104:OMT184 OWP104:OWP184 PGL104:PGL184 PQH104:PQH184 QAD104:QAD184 QJZ104:QJZ184 QTV104:QTV184 RDR104:RDR184 RNN104:RNN184 RXJ104:RXJ184 SHF104:SHF184 SRB104:SRB184 TAX104:TAX184 TKT104:TKT184 TUP104:TUP184 UEL104:UEL184 UOH104:UOH184 UYD104:UYD184 VHZ104:VHZ184 VRV104:VRV184 WBR104:WBR184 WLN104:WLN184 WVJ104:WVJ184 B65640:B65720 IX65640:IX65720 ST65640:ST65720 ACP65640:ACP65720 AML65640:AML65720 AWH65640:AWH65720 BGD65640:BGD65720 BPZ65640:BPZ65720 BZV65640:BZV65720 CJR65640:CJR65720 CTN65640:CTN65720 DDJ65640:DDJ65720 DNF65640:DNF65720 DXB65640:DXB65720 EGX65640:EGX65720 EQT65640:EQT65720 FAP65640:FAP65720 FKL65640:FKL65720 FUH65640:FUH65720 GED65640:GED65720 GNZ65640:GNZ65720 GXV65640:GXV65720 HHR65640:HHR65720 HRN65640:HRN65720 IBJ65640:IBJ65720 ILF65640:ILF65720 IVB65640:IVB65720 JEX65640:JEX65720 JOT65640:JOT65720 JYP65640:JYP65720 KIL65640:KIL65720 KSH65640:KSH65720 LCD65640:LCD65720 LLZ65640:LLZ65720 LVV65640:LVV65720 MFR65640:MFR65720 MPN65640:MPN65720 MZJ65640:MZJ65720 NJF65640:NJF65720 NTB65640:NTB65720 OCX65640:OCX65720 OMT65640:OMT65720 OWP65640:OWP65720 PGL65640:PGL65720 PQH65640:PQH65720 QAD65640:QAD65720 QJZ65640:QJZ65720 QTV65640:QTV65720 RDR65640:RDR65720 RNN65640:RNN65720 RXJ65640:RXJ65720 SHF65640:SHF65720 SRB65640:SRB65720 TAX65640:TAX65720 TKT65640:TKT65720 TUP65640:TUP65720 UEL65640:UEL65720 UOH65640:UOH65720 UYD65640:UYD65720 VHZ65640:VHZ65720 VRV65640:VRV65720 WBR65640:WBR65720 WLN65640:WLN65720 WVJ65640:WVJ65720 B131176:B131256 IX131176:IX131256 ST131176:ST131256 ACP131176:ACP131256 AML131176:AML131256 AWH131176:AWH131256 BGD131176:BGD131256 BPZ131176:BPZ131256 BZV131176:BZV131256 CJR131176:CJR131256 CTN131176:CTN131256 DDJ131176:DDJ131256 DNF131176:DNF131256 DXB131176:DXB131256 EGX131176:EGX131256 EQT131176:EQT131256 FAP131176:FAP131256 FKL131176:FKL131256 FUH131176:FUH131256 GED131176:GED131256 GNZ131176:GNZ131256 GXV131176:GXV131256 HHR131176:HHR131256 HRN131176:HRN131256 IBJ131176:IBJ131256 ILF131176:ILF131256 IVB131176:IVB131256 JEX131176:JEX131256 JOT131176:JOT131256 JYP131176:JYP131256 KIL131176:KIL131256 KSH131176:KSH131256 LCD131176:LCD131256 LLZ131176:LLZ131256 LVV131176:LVV131256 MFR131176:MFR131256 MPN131176:MPN131256 MZJ131176:MZJ131256 NJF131176:NJF131256 NTB131176:NTB131256 OCX131176:OCX131256 OMT131176:OMT131256 OWP131176:OWP131256 PGL131176:PGL131256 PQH131176:PQH131256 QAD131176:QAD131256 QJZ131176:QJZ131256 QTV131176:QTV131256 RDR131176:RDR131256 RNN131176:RNN131256 RXJ131176:RXJ131256 SHF131176:SHF131256 SRB131176:SRB131256 TAX131176:TAX131256 TKT131176:TKT131256 TUP131176:TUP131256 UEL131176:UEL131256 UOH131176:UOH131256 UYD131176:UYD131256 VHZ131176:VHZ131256 VRV131176:VRV131256 WBR131176:WBR131256 WLN131176:WLN131256 WVJ131176:WVJ131256 B196712:B196792 IX196712:IX196792 ST196712:ST196792 ACP196712:ACP196792 AML196712:AML196792 AWH196712:AWH196792 BGD196712:BGD196792 BPZ196712:BPZ196792 BZV196712:BZV196792 CJR196712:CJR196792 CTN196712:CTN196792 DDJ196712:DDJ196792 DNF196712:DNF196792 DXB196712:DXB196792 EGX196712:EGX196792 EQT196712:EQT196792 FAP196712:FAP196792 FKL196712:FKL196792 FUH196712:FUH196792 GED196712:GED196792 GNZ196712:GNZ196792 GXV196712:GXV196792 HHR196712:HHR196792 HRN196712:HRN196792 IBJ196712:IBJ196792 ILF196712:ILF196792 IVB196712:IVB196792 JEX196712:JEX196792 JOT196712:JOT196792 JYP196712:JYP196792 KIL196712:KIL196792 KSH196712:KSH196792 LCD196712:LCD196792 LLZ196712:LLZ196792 LVV196712:LVV196792 MFR196712:MFR196792 MPN196712:MPN196792 MZJ196712:MZJ196792 NJF196712:NJF196792 NTB196712:NTB196792 OCX196712:OCX196792 OMT196712:OMT196792 OWP196712:OWP196792 PGL196712:PGL196792 PQH196712:PQH196792 QAD196712:QAD196792 QJZ196712:QJZ196792 QTV196712:QTV196792 RDR196712:RDR196792 RNN196712:RNN196792 RXJ196712:RXJ196792 SHF196712:SHF196792 SRB196712:SRB196792 TAX196712:TAX196792 TKT196712:TKT196792 TUP196712:TUP196792 UEL196712:UEL196792 UOH196712:UOH196792 UYD196712:UYD196792 VHZ196712:VHZ196792 VRV196712:VRV196792 WBR196712:WBR196792 WLN196712:WLN196792 WVJ196712:WVJ196792 B262248:B262328 IX262248:IX262328 ST262248:ST262328 ACP262248:ACP262328 AML262248:AML262328 AWH262248:AWH262328 BGD262248:BGD262328 BPZ262248:BPZ262328 BZV262248:BZV262328 CJR262248:CJR262328 CTN262248:CTN262328 DDJ262248:DDJ262328 DNF262248:DNF262328 DXB262248:DXB262328 EGX262248:EGX262328 EQT262248:EQT262328 FAP262248:FAP262328 FKL262248:FKL262328 FUH262248:FUH262328 GED262248:GED262328 GNZ262248:GNZ262328 GXV262248:GXV262328 HHR262248:HHR262328 HRN262248:HRN262328 IBJ262248:IBJ262328 ILF262248:ILF262328 IVB262248:IVB262328 JEX262248:JEX262328 JOT262248:JOT262328 JYP262248:JYP262328 KIL262248:KIL262328 KSH262248:KSH262328 LCD262248:LCD262328 LLZ262248:LLZ262328 LVV262248:LVV262328 MFR262248:MFR262328 MPN262248:MPN262328 MZJ262248:MZJ262328 NJF262248:NJF262328 NTB262248:NTB262328 OCX262248:OCX262328 OMT262248:OMT262328 OWP262248:OWP262328 PGL262248:PGL262328 PQH262248:PQH262328 QAD262248:QAD262328 QJZ262248:QJZ262328 QTV262248:QTV262328 RDR262248:RDR262328 RNN262248:RNN262328 RXJ262248:RXJ262328 SHF262248:SHF262328 SRB262248:SRB262328 TAX262248:TAX262328 TKT262248:TKT262328 TUP262248:TUP262328 UEL262248:UEL262328 UOH262248:UOH262328 UYD262248:UYD262328 VHZ262248:VHZ262328 VRV262248:VRV262328 WBR262248:WBR262328 WLN262248:WLN262328 WVJ262248:WVJ262328 B327784:B327864 IX327784:IX327864 ST327784:ST327864 ACP327784:ACP327864 AML327784:AML327864 AWH327784:AWH327864 BGD327784:BGD327864 BPZ327784:BPZ327864 BZV327784:BZV327864 CJR327784:CJR327864 CTN327784:CTN327864 DDJ327784:DDJ327864 DNF327784:DNF327864 DXB327784:DXB327864 EGX327784:EGX327864 EQT327784:EQT327864 FAP327784:FAP327864 FKL327784:FKL327864 FUH327784:FUH327864 GED327784:GED327864 GNZ327784:GNZ327864 GXV327784:GXV327864 HHR327784:HHR327864 HRN327784:HRN327864 IBJ327784:IBJ327864 ILF327784:ILF327864 IVB327784:IVB327864 JEX327784:JEX327864 JOT327784:JOT327864 JYP327784:JYP327864 KIL327784:KIL327864 KSH327784:KSH327864 LCD327784:LCD327864 LLZ327784:LLZ327864 LVV327784:LVV327864 MFR327784:MFR327864 MPN327784:MPN327864 MZJ327784:MZJ327864 NJF327784:NJF327864 NTB327784:NTB327864 OCX327784:OCX327864 OMT327784:OMT327864 OWP327784:OWP327864 PGL327784:PGL327864 PQH327784:PQH327864 QAD327784:QAD327864 QJZ327784:QJZ327864 QTV327784:QTV327864 RDR327784:RDR327864 RNN327784:RNN327864 RXJ327784:RXJ327864 SHF327784:SHF327864 SRB327784:SRB327864 TAX327784:TAX327864 TKT327784:TKT327864 TUP327784:TUP327864 UEL327784:UEL327864 UOH327784:UOH327864 UYD327784:UYD327864 VHZ327784:VHZ327864 VRV327784:VRV327864 WBR327784:WBR327864 WLN327784:WLN327864 WVJ327784:WVJ327864 B393320:B393400 IX393320:IX393400 ST393320:ST393400 ACP393320:ACP393400 AML393320:AML393400 AWH393320:AWH393400 BGD393320:BGD393400 BPZ393320:BPZ393400 BZV393320:BZV393400 CJR393320:CJR393400 CTN393320:CTN393400 DDJ393320:DDJ393400 DNF393320:DNF393400 DXB393320:DXB393400 EGX393320:EGX393400 EQT393320:EQT393400 FAP393320:FAP393400 FKL393320:FKL393400 FUH393320:FUH393400 GED393320:GED393400 GNZ393320:GNZ393400 GXV393320:GXV393400 HHR393320:HHR393400 HRN393320:HRN393400 IBJ393320:IBJ393400 ILF393320:ILF393400 IVB393320:IVB393400 JEX393320:JEX393400 JOT393320:JOT393400 JYP393320:JYP393400 KIL393320:KIL393400 KSH393320:KSH393400 LCD393320:LCD393400 LLZ393320:LLZ393400 LVV393320:LVV393400 MFR393320:MFR393400 MPN393320:MPN393400 MZJ393320:MZJ393400 NJF393320:NJF393400 NTB393320:NTB393400 OCX393320:OCX393400 OMT393320:OMT393400 OWP393320:OWP393400 PGL393320:PGL393400 PQH393320:PQH393400 QAD393320:QAD393400 QJZ393320:QJZ393400 QTV393320:QTV393400 RDR393320:RDR393400 RNN393320:RNN393400 RXJ393320:RXJ393400 SHF393320:SHF393400 SRB393320:SRB393400 TAX393320:TAX393400 TKT393320:TKT393400 TUP393320:TUP393400 UEL393320:UEL393400 UOH393320:UOH393400 UYD393320:UYD393400 VHZ393320:VHZ393400 VRV393320:VRV393400 WBR393320:WBR393400 WLN393320:WLN393400 WVJ393320:WVJ393400 B458856:B458936 IX458856:IX458936 ST458856:ST458936 ACP458856:ACP458936 AML458856:AML458936 AWH458856:AWH458936 BGD458856:BGD458936 BPZ458856:BPZ458936 BZV458856:BZV458936 CJR458856:CJR458936 CTN458856:CTN458936 DDJ458856:DDJ458936 DNF458856:DNF458936 DXB458856:DXB458936 EGX458856:EGX458936 EQT458856:EQT458936 FAP458856:FAP458936 FKL458856:FKL458936 FUH458856:FUH458936 GED458856:GED458936 GNZ458856:GNZ458936 GXV458856:GXV458936 HHR458856:HHR458936 HRN458856:HRN458936 IBJ458856:IBJ458936 ILF458856:ILF458936 IVB458856:IVB458936 JEX458856:JEX458936 JOT458856:JOT458936 JYP458856:JYP458936 KIL458856:KIL458936 KSH458856:KSH458936 LCD458856:LCD458936 LLZ458856:LLZ458936 LVV458856:LVV458936 MFR458856:MFR458936 MPN458856:MPN458936 MZJ458856:MZJ458936 NJF458856:NJF458936 NTB458856:NTB458936 OCX458856:OCX458936 OMT458856:OMT458936 OWP458856:OWP458936 PGL458856:PGL458936 PQH458856:PQH458936 QAD458856:QAD458936 QJZ458856:QJZ458936 QTV458856:QTV458936 RDR458856:RDR458936 RNN458856:RNN458936 RXJ458856:RXJ458936 SHF458856:SHF458936 SRB458856:SRB458936 TAX458856:TAX458936 TKT458856:TKT458936 TUP458856:TUP458936 UEL458856:UEL458936 UOH458856:UOH458936 UYD458856:UYD458936 VHZ458856:VHZ458936 VRV458856:VRV458936 WBR458856:WBR458936 WLN458856:WLN458936 WVJ458856:WVJ458936 B524392:B524472 IX524392:IX524472 ST524392:ST524472 ACP524392:ACP524472 AML524392:AML524472 AWH524392:AWH524472 BGD524392:BGD524472 BPZ524392:BPZ524472 BZV524392:BZV524472 CJR524392:CJR524472 CTN524392:CTN524472 DDJ524392:DDJ524472 DNF524392:DNF524472 DXB524392:DXB524472 EGX524392:EGX524472 EQT524392:EQT524472 FAP524392:FAP524472 FKL524392:FKL524472 FUH524392:FUH524472 GED524392:GED524472 GNZ524392:GNZ524472 GXV524392:GXV524472 HHR524392:HHR524472 HRN524392:HRN524472 IBJ524392:IBJ524472 ILF524392:ILF524472 IVB524392:IVB524472 JEX524392:JEX524472 JOT524392:JOT524472 JYP524392:JYP524472 KIL524392:KIL524472 KSH524392:KSH524472 LCD524392:LCD524472 LLZ524392:LLZ524472 LVV524392:LVV524472 MFR524392:MFR524472 MPN524392:MPN524472 MZJ524392:MZJ524472 NJF524392:NJF524472 NTB524392:NTB524472 OCX524392:OCX524472 OMT524392:OMT524472 OWP524392:OWP524472 PGL524392:PGL524472 PQH524392:PQH524472 QAD524392:QAD524472 QJZ524392:QJZ524472 QTV524392:QTV524472 RDR524392:RDR524472 RNN524392:RNN524472 RXJ524392:RXJ524472 SHF524392:SHF524472 SRB524392:SRB524472 TAX524392:TAX524472 TKT524392:TKT524472 TUP524392:TUP524472 UEL524392:UEL524472 UOH524392:UOH524472 UYD524392:UYD524472 VHZ524392:VHZ524472 VRV524392:VRV524472 WBR524392:WBR524472 WLN524392:WLN524472 WVJ524392:WVJ524472 B589928:B590008 IX589928:IX590008 ST589928:ST590008 ACP589928:ACP590008 AML589928:AML590008 AWH589928:AWH590008 BGD589928:BGD590008 BPZ589928:BPZ590008 BZV589928:BZV590008 CJR589928:CJR590008 CTN589928:CTN590008 DDJ589928:DDJ590008 DNF589928:DNF590008 DXB589928:DXB590008 EGX589928:EGX590008 EQT589928:EQT590008 FAP589928:FAP590008 FKL589928:FKL590008 FUH589928:FUH590008 GED589928:GED590008 GNZ589928:GNZ590008 GXV589928:GXV590008 HHR589928:HHR590008 HRN589928:HRN590008 IBJ589928:IBJ590008 ILF589928:ILF590008 IVB589928:IVB590008 JEX589928:JEX590008 JOT589928:JOT590008 JYP589928:JYP590008 KIL589928:KIL590008 KSH589928:KSH590008 LCD589928:LCD590008 LLZ589928:LLZ590008 LVV589928:LVV590008 MFR589928:MFR590008 MPN589928:MPN590008 MZJ589928:MZJ590008 NJF589928:NJF590008 NTB589928:NTB590008 OCX589928:OCX590008 OMT589928:OMT590008 OWP589928:OWP590008 PGL589928:PGL590008 PQH589928:PQH590008 QAD589928:QAD590008 QJZ589928:QJZ590008 QTV589928:QTV590008 RDR589928:RDR590008 RNN589928:RNN590008 RXJ589928:RXJ590008 SHF589928:SHF590008 SRB589928:SRB590008 TAX589928:TAX590008 TKT589928:TKT590008 TUP589928:TUP590008 UEL589928:UEL590008 UOH589928:UOH590008 UYD589928:UYD590008 VHZ589928:VHZ590008 VRV589928:VRV590008 WBR589928:WBR590008 WLN589928:WLN590008 WVJ589928:WVJ590008 B655464:B655544 IX655464:IX655544 ST655464:ST655544 ACP655464:ACP655544 AML655464:AML655544 AWH655464:AWH655544 BGD655464:BGD655544 BPZ655464:BPZ655544 BZV655464:BZV655544 CJR655464:CJR655544 CTN655464:CTN655544 DDJ655464:DDJ655544 DNF655464:DNF655544 DXB655464:DXB655544 EGX655464:EGX655544 EQT655464:EQT655544 FAP655464:FAP655544 FKL655464:FKL655544 FUH655464:FUH655544 GED655464:GED655544 GNZ655464:GNZ655544 GXV655464:GXV655544 HHR655464:HHR655544 HRN655464:HRN655544 IBJ655464:IBJ655544 ILF655464:ILF655544 IVB655464:IVB655544 JEX655464:JEX655544 JOT655464:JOT655544 JYP655464:JYP655544 KIL655464:KIL655544 KSH655464:KSH655544 LCD655464:LCD655544 LLZ655464:LLZ655544 LVV655464:LVV655544 MFR655464:MFR655544 MPN655464:MPN655544 MZJ655464:MZJ655544 NJF655464:NJF655544 NTB655464:NTB655544 OCX655464:OCX655544 OMT655464:OMT655544 OWP655464:OWP655544 PGL655464:PGL655544 PQH655464:PQH655544 QAD655464:QAD655544 QJZ655464:QJZ655544 QTV655464:QTV655544 RDR655464:RDR655544 RNN655464:RNN655544 RXJ655464:RXJ655544 SHF655464:SHF655544 SRB655464:SRB655544 TAX655464:TAX655544 TKT655464:TKT655544 TUP655464:TUP655544 UEL655464:UEL655544 UOH655464:UOH655544 UYD655464:UYD655544 VHZ655464:VHZ655544 VRV655464:VRV655544 WBR655464:WBR655544 WLN655464:WLN655544 WVJ655464:WVJ655544 B721000:B721080 IX721000:IX721080 ST721000:ST721080 ACP721000:ACP721080 AML721000:AML721080 AWH721000:AWH721080 BGD721000:BGD721080 BPZ721000:BPZ721080 BZV721000:BZV721080 CJR721000:CJR721080 CTN721000:CTN721080 DDJ721000:DDJ721080 DNF721000:DNF721080 DXB721000:DXB721080 EGX721000:EGX721080 EQT721000:EQT721080 FAP721000:FAP721080 FKL721000:FKL721080 FUH721000:FUH721080 GED721000:GED721080 GNZ721000:GNZ721080 GXV721000:GXV721080 HHR721000:HHR721080 HRN721000:HRN721080 IBJ721000:IBJ721080 ILF721000:ILF721080 IVB721000:IVB721080 JEX721000:JEX721080 JOT721000:JOT721080 JYP721000:JYP721080 KIL721000:KIL721080 KSH721000:KSH721080 LCD721000:LCD721080 LLZ721000:LLZ721080 LVV721000:LVV721080 MFR721000:MFR721080 MPN721000:MPN721080 MZJ721000:MZJ721080 NJF721000:NJF721080 NTB721000:NTB721080 OCX721000:OCX721080 OMT721000:OMT721080 OWP721000:OWP721080 PGL721000:PGL721080 PQH721000:PQH721080 QAD721000:QAD721080 QJZ721000:QJZ721080 QTV721000:QTV721080 RDR721000:RDR721080 RNN721000:RNN721080 RXJ721000:RXJ721080 SHF721000:SHF721080 SRB721000:SRB721080 TAX721000:TAX721080 TKT721000:TKT721080 TUP721000:TUP721080 UEL721000:UEL721080 UOH721000:UOH721080 UYD721000:UYD721080 VHZ721000:VHZ721080 VRV721000:VRV721080 WBR721000:WBR721080 WLN721000:WLN721080 WVJ721000:WVJ721080 B786536:B786616 IX786536:IX786616 ST786536:ST786616 ACP786536:ACP786616 AML786536:AML786616 AWH786536:AWH786616 BGD786536:BGD786616 BPZ786536:BPZ786616 BZV786536:BZV786616 CJR786536:CJR786616 CTN786536:CTN786616 DDJ786536:DDJ786616 DNF786536:DNF786616 DXB786536:DXB786616 EGX786536:EGX786616 EQT786536:EQT786616 FAP786536:FAP786616 FKL786536:FKL786616 FUH786536:FUH786616 GED786536:GED786616 GNZ786536:GNZ786616 GXV786536:GXV786616 HHR786536:HHR786616 HRN786536:HRN786616 IBJ786536:IBJ786616 ILF786536:ILF786616 IVB786536:IVB786616 JEX786536:JEX786616 JOT786536:JOT786616 JYP786536:JYP786616 KIL786536:KIL786616 KSH786536:KSH786616 LCD786536:LCD786616 LLZ786536:LLZ786616 LVV786536:LVV786616 MFR786536:MFR786616 MPN786536:MPN786616 MZJ786536:MZJ786616 NJF786536:NJF786616 NTB786536:NTB786616 OCX786536:OCX786616 OMT786536:OMT786616 OWP786536:OWP786616 PGL786536:PGL786616 PQH786536:PQH786616 QAD786536:QAD786616 QJZ786536:QJZ786616 QTV786536:QTV786616 RDR786536:RDR786616 RNN786536:RNN786616 RXJ786536:RXJ786616 SHF786536:SHF786616 SRB786536:SRB786616 TAX786536:TAX786616 TKT786536:TKT786616 TUP786536:TUP786616 UEL786536:UEL786616 UOH786536:UOH786616 UYD786536:UYD786616 VHZ786536:VHZ786616 VRV786536:VRV786616 WBR786536:WBR786616 WLN786536:WLN786616 WVJ786536:WVJ786616 B852072:B852152 IX852072:IX852152 ST852072:ST852152 ACP852072:ACP852152 AML852072:AML852152 AWH852072:AWH852152 BGD852072:BGD852152 BPZ852072:BPZ852152 BZV852072:BZV852152 CJR852072:CJR852152 CTN852072:CTN852152 DDJ852072:DDJ852152 DNF852072:DNF852152 DXB852072:DXB852152 EGX852072:EGX852152 EQT852072:EQT852152 FAP852072:FAP852152 FKL852072:FKL852152 FUH852072:FUH852152 GED852072:GED852152 GNZ852072:GNZ852152 GXV852072:GXV852152 HHR852072:HHR852152 HRN852072:HRN852152 IBJ852072:IBJ852152 ILF852072:ILF852152 IVB852072:IVB852152 JEX852072:JEX852152 JOT852072:JOT852152 JYP852072:JYP852152 KIL852072:KIL852152 KSH852072:KSH852152 LCD852072:LCD852152 LLZ852072:LLZ852152 LVV852072:LVV852152 MFR852072:MFR852152 MPN852072:MPN852152 MZJ852072:MZJ852152 NJF852072:NJF852152 NTB852072:NTB852152 OCX852072:OCX852152 OMT852072:OMT852152 OWP852072:OWP852152 PGL852072:PGL852152 PQH852072:PQH852152 QAD852072:QAD852152 QJZ852072:QJZ852152 QTV852072:QTV852152 RDR852072:RDR852152 RNN852072:RNN852152 RXJ852072:RXJ852152 SHF852072:SHF852152 SRB852072:SRB852152 TAX852072:TAX852152 TKT852072:TKT852152 TUP852072:TUP852152 UEL852072:UEL852152 UOH852072:UOH852152 UYD852072:UYD852152 VHZ852072:VHZ852152 VRV852072:VRV852152 WBR852072:WBR852152 WLN852072:WLN852152 WVJ852072:WVJ852152 B917608:B917688 IX917608:IX917688 ST917608:ST917688 ACP917608:ACP917688 AML917608:AML917688 AWH917608:AWH917688 BGD917608:BGD917688 BPZ917608:BPZ917688 BZV917608:BZV917688 CJR917608:CJR917688 CTN917608:CTN917688 DDJ917608:DDJ917688 DNF917608:DNF917688 DXB917608:DXB917688 EGX917608:EGX917688 EQT917608:EQT917688 FAP917608:FAP917688 FKL917608:FKL917688 FUH917608:FUH917688 GED917608:GED917688 GNZ917608:GNZ917688 GXV917608:GXV917688 HHR917608:HHR917688 HRN917608:HRN917688 IBJ917608:IBJ917688 ILF917608:ILF917688 IVB917608:IVB917688 JEX917608:JEX917688 JOT917608:JOT917688 JYP917608:JYP917688 KIL917608:KIL917688 KSH917608:KSH917688 LCD917608:LCD917688 LLZ917608:LLZ917688 LVV917608:LVV917688 MFR917608:MFR917688 MPN917608:MPN917688 MZJ917608:MZJ917688 NJF917608:NJF917688 NTB917608:NTB917688 OCX917608:OCX917688 OMT917608:OMT917688 OWP917608:OWP917688 PGL917608:PGL917688 PQH917608:PQH917688 QAD917608:QAD917688 QJZ917608:QJZ917688 QTV917608:QTV917688 RDR917608:RDR917688 RNN917608:RNN917688 RXJ917608:RXJ917688 SHF917608:SHF917688 SRB917608:SRB917688 TAX917608:TAX917688 TKT917608:TKT917688 TUP917608:TUP917688 UEL917608:UEL917688 UOH917608:UOH917688 UYD917608:UYD917688 VHZ917608:VHZ917688 VRV917608:VRV917688 WBR917608:WBR917688 WLN917608:WLN917688 WVJ917608:WVJ917688 B983144:B983224 IX983144:IX983224 ST983144:ST983224 ACP983144:ACP983224 AML983144:AML983224 AWH983144:AWH983224 BGD983144:BGD983224 BPZ983144:BPZ983224 BZV983144:BZV983224 CJR983144:CJR983224 CTN983144:CTN983224 DDJ983144:DDJ983224 DNF983144:DNF983224 DXB983144:DXB983224 EGX983144:EGX983224 EQT983144:EQT983224 FAP983144:FAP983224 FKL983144:FKL983224 FUH983144:FUH983224 GED983144:GED983224 GNZ983144:GNZ983224 GXV983144:GXV983224 HHR983144:HHR983224 HRN983144:HRN983224 IBJ983144:IBJ983224 ILF983144:ILF983224 IVB983144:IVB983224 JEX983144:JEX983224 JOT983144:JOT983224 JYP983144:JYP983224 KIL983144:KIL983224 KSH983144:KSH983224 LCD983144:LCD983224 LLZ983144:LLZ983224 LVV983144:LVV983224 MFR983144:MFR983224 MPN983144:MPN983224 MZJ983144:MZJ983224 NJF983144:NJF983224 NTB983144:NTB983224 OCX983144:OCX983224 OMT983144:OMT983224 OWP983144:OWP983224 PGL983144:PGL983224 PQH983144:PQH983224 QAD983144:QAD983224 QJZ983144:QJZ983224 QTV983144:QTV983224 RDR983144:RDR983224 RNN983144:RNN983224 RXJ983144:RXJ983224 SHF983144:SHF983224 SRB983144:SRB983224 TAX983144:TAX983224 TKT983144:TKT983224 TUP983144:TUP983224 UEL983144:UEL983224 UOH983144:UOH983224 UYD983144:UYD983224 VHZ983144:VHZ983224 VRV983144:VRV983224 WBR983144:WBR983224 WLN983144:WLN983224 WVJ983144:WVJ983224 B17:B97 IX17:IX97 ST17:ST97 ACP17:ACP97 AML17:AML97 AWH17:AWH97 BGD17:BGD97 BPZ17:BPZ97 BZV17:BZV97 CJR17:CJR97 CTN17:CTN97 DDJ17:DDJ97 DNF17:DNF97 DXB17:DXB97 EGX17:EGX97 EQT17:EQT97 FAP17:FAP97 FKL17:FKL97 FUH17:FUH97 GED17:GED97 GNZ17:GNZ97 GXV17:GXV97 HHR17:HHR97 HRN17:HRN97 IBJ17:IBJ97 ILF17:ILF97 IVB17:IVB97 JEX17:JEX97 JOT17:JOT97 JYP17:JYP97 KIL17:KIL97 KSH17:KSH97 LCD17:LCD97 LLZ17:LLZ97 LVV17:LVV97 MFR17:MFR97 MPN17:MPN97 MZJ17:MZJ97 NJF17:NJF97 NTB17:NTB97 OCX17:OCX97 OMT17:OMT97 OWP17:OWP97 PGL17:PGL97 PQH17:PQH97 QAD17:QAD97 QJZ17:QJZ97 QTV17:QTV97 RDR17:RDR97 RNN17:RNN97 RXJ17:RXJ97 SHF17:SHF97 SRB17:SRB97 TAX17:TAX97 TKT17:TKT97 TUP17:TUP97 UEL17:UEL97 UOH17:UOH97 UYD17:UYD97 VHZ17:VHZ97 VRV17:VRV97 WBR17:WBR97 WLN17:WLN97 WVJ17:WVJ97 B65553:B65633 IX65553:IX65633 ST65553:ST65633 ACP65553:ACP65633 AML65553:AML65633 AWH65553:AWH65633 BGD65553:BGD65633 BPZ65553:BPZ65633 BZV65553:BZV65633 CJR65553:CJR65633 CTN65553:CTN65633 DDJ65553:DDJ65633 DNF65553:DNF65633 DXB65553:DXB65633 EGX65553:EGX65633 EQT65553:EQT65633 FAP65553:FAP65633 FKL65553:FKL65633 FUH65553:FUH65633 GED65553:GED65633 GNZ65553:GNZ65633 GXV65553:GXV65633 HHR65553:HHR65633 HRN65553:HRN65633 IBJ65553:IBJ65633 ILF65553:ILF65633 IVB65553:IVB65633 JEX65553:JEX65633 JOT65553:JOT65633 JYP65553:JYP65633 KIL65553:KIL65633 KSH65553:KSH65633 LCD65553:LCD65633 LLZ65553:LLZ65633 LVV65553:LVV65633 MFR65553:MFR65633 MPN65553:MPN65633 MZJ65553:MZJ65633 NJF65553:NJF65633 NTB65553:NTB65633 OCX65553:OCX65633 OMT65553:OMT65633 OWP65553:OWP65633 PGL65553:PGL65633 PQH65553:PQH65633 QAD65553:QAD65633 QJZ65553:QJZ65633 QTV65553:QTV65633 RDR65553:RDR65633 RNN65553:RNN65633 RXJ65553:RXJ65633 SHF65553:SHF65633 SRB65553:SRB65633 TAX65553:TAX65633 TKT65553:TKT65633 TUP65553:TUP65633 UEL65553:UEL65633 UOH65553:UOH65633 UYD65553:UYD65633 VHZ65553:VHZ65633 VRV65553:VRV65633 WBR65553:WBR65633 WLN65553:WLN65633 WVJ65553:WVJ65633 B131089:B131169 IX131089:IX131169 ST131089:ST131169 ACP131089:ACP131169 AML131089:AML131169 AWH131089:AWH131169 BGD131089:BGD131169 BPZ131089:BPZ131169 BZV131089:BZV131169 CJR131089:CJR131169 CTN131089:CTN131169 DDJ131089:DDJ131169 DNF131089:DNF131169 DXB131089:DXB131169 EGX131089:EGX131169 EQT131089:EQT131169 FAP131089:FAP131169 FKL131089:FKL131169 FUH131089:FUH131169 GED131089:GED131169 GNZ131089:GNZ131169 GXV131089:GXV131169 HHR131089:HHR131169 HRN131089:HRN131169 IBJ131089:IBJ131169 ILF131089:ILF131169 IVB131089:IVB131169 JEX131089:JEX131169 JOT131089:JOT131169 JYP131089:JYP131169 KIL131089:KIL131169 KSH131089:KSH131169 LCD131089:LCD131169 LLZ131089:LLZ131169 LVV131089:LVV131169 MFR131089:MFR131169 MPN131089:MPN131169 MZJ131089:MZJ131169 NJF131089:NJF131169 NTB131089:NTB131169 OCX131089:OCX131169 OMT131089:OMT131169 OWP131089:OWP131169 PGL131089:PGL131169 PQH131089:PQH131169 QAD131089:QAD131169 QJZ131089:QJZ131169 QTV131089:QTV131169 RDR131089:RDR131169 RNN131089:RNN131169 RXJ131089:RXJ131169 SHF131089:SHF131169 SRB131089:SRB131169 TAX131089:TAX131169 TKT131089:TKT131169 TUP131089:TUP131169 UEL131089:UEL131169 UOH131089:UOH131169 UYD131089:UYD131169 VHZ131089:VHZ131169 VRV131089:VRV131169 WBR131089:WBR131169 WLN131089:WLN131169 WVJ131089:WVJ131169 B196625:B196705 IX196625:IX196705 ST196625:ST196705 ACP196625:ACP196705 AML196625:AML196705 AWH196625:AWH196705 BGD196625:BGD196705 BPZ196625:BPZ196705 BZV196625:BZV196705 CJR196625:CJR196705 CTN196625:CTN196705 DDJ196625:DDJ196705 DNF196625:DNF196705 DXB196625:DXB196705 EGX196625:EGX196705 EQT196625:EQT196705 FAP196625:FAP196705 FKL196625:FKL196705 FUH196625:FUH196705 GED196625:GED196705 GNZ196625:GNZ196705 GXV196625:GXV196705 HHR196625:HHR196705 HRN196625:HRN196705 IBJ196625:IBJ196705 ILF196625:ILF196705 IVB196625:IVB196705 JEX196625:JEX196705 JOT196625:JOT196705 JYP196625:JYP196705 KIL196625:KIL196705 KSH196625:KSH196705 LCD196625:LCD196705 LLZ196625:LLZ196705 LVV196625:LVV196705 MFR196625:MFR196705 MPN196625:MPN196705 MZJ196625:MZJ196705 NJF196625:NJF196705 NTB196625:NTB196705 OCX196625:OCX196705 OMT196625:OMT196705 OWP196625:OWP196705 PGL196625:PGL196705 PQH196625:PQH196705 QAD196625:QAD196705 QJZ196625:QJZ196705 QTV196625:QTV196705 RDR196625:RDR196705 RNN196625:RNN196705 RXJ196625:RXJ196705 SHF196625:SHF196705 SRB196625:SRB196705 TAX196625:TAX196705 TKT196625:TKT196705 TUP196625:TUP196705 UEL196625:UEL196705 UOH196625:UOH196705 UYD196625:UYD196705 VHZ196625:VHZ196705 VRV196625:VRV196705 WBR196625:WBR196705 WLN196625:WLN196705 WVJ196625:WVJ196705 B262161:B262241 IX262161:IX262241 ST262161:ST262241 ACP262161:ACP262241 AML262161:AML262241 AWH262161:AWH262241 BGD262161:BGD262241 BPZ262161:BPZ262241 BZV262161:BZV262241 CJR262161:CJR262241 CTN262161:CTN262241 DDJ262161:DDJ262241 DNF262161:DNF262241 DXB262161:DXB262241 EGX262161:EGX262241 EQT262161:EQT262241 FAP262161:FAP262241 FKL262161:FKL262241 FUH262161:FUH262241 GED262161:GED262241 GNZ262161:GNZ262241 GXV262161:GXV262241 HHR262161:HHR262241 HRN262161:HRN262241 IBJ262161:IBJ262241 ILF262161:ILF262241 IVB262161:IVB262241 JEX262161:JEX262241 JOT262161:JOT262241 JYP262161:JYP262241 KIL262161:KIL262241 KSH262161:KSH262241 LCD262161:LCD262241 LLZ262161:LLZ262241 LVV262161:LVV262241 MFR262161:MFR262241 MPN262161:MPN262241 MZJ262161:MZJ262241 NJF262161:NJF262241 NTB262161:NTB262241 OCX262161:OCX262241 OMT262161:OMT262241 OWP262161:OWP262241 PGL262161:PGL262241 PQH262161:PQH262241 QAD262161:QAD262241 QJZ262161:QJZ262241 QTV262161:QTV262241 RDR262161:RDR262241 RNN262161:RNN262241 RXJ262161:RXJ262241 SHF262161:SHF262241 SRB262161:SRB262241 TAX262161:TAX262241 TKT262161:TKT262241 TUP262161:TUP262241 UEL262161:UEL262241 UOH262161:UOH262241 UYD262161:UYD262241 VHZ262161:VHZ262241 VRV262161:VRV262241 WBR262161:WBR262241 WLN262161:WLN262241 WVJ262161:WVJ262241 B327697:B327777 IX327697:IX327777 ST327697:ST327777 ACP327697:ACP327777 AML327697:AML327777 AWH327697:AWH327777 BGD327697:BGD327777 BPZ327697:BPZ327777 BZV327697:BZV327777 CJR327697:CJR327777 CTN327697:CTN327777 DDJ327697:DDJ327777 DNF327697:DNF327777 DXB327697:DXB327777 EGX327697:EGX327777 EQT327697:EQT327777 FAP327697:FAP327777 FKL327697:FKL327777 FUH327697:FUH327777 GED327697:GED327777 GNZ327697:GNZ327777 GXV327697:GXV327777 HHR327697:HHR327777 HRN327697:HRN327777 IBJ327697:IBJ327777 ILF327697:ILF327777 IVB327697:IVB327777 JEX327697:JEX327777 JOT327697:JOT327777 JYP327697:JYP327777 KIL327697:KIL327777 KSH327697:KSH327777 LCD327697:LCD327777 LLZ327697:LLZ327777 LVV327697:LVV327777 MFR327697:MFR327777 MPN327697:MPN327777 MZJ327697:MZJ327777 NJF327697:NJF327777 NTB327697:NTB327777 OCX327697:OCX327777 OMT327697:OMT327777 OWP327697:OWP327777 PGL327697:PGL327777 PQH327697:PQH327777 QAD327697:QAD327777 QJZ327697:QJZ327777 QTV327697:QTV327777 RDR327697:RDR327777 RNN327697:RNN327777 RXJ327697:RXJ327777 SHF327697:SHF327777 SRB327697:SRB327777 TAX327697:TAX327777 TKT327697:TKT327777 TUP327697:TUP327777 UEL327697:UEL327777 UOH327697:UOH327777 UYD327697:UYD327777 VHZ327697:VHZ327777 VRV327697:VRV327777 WBR327697:WBR327777 WLN327697:WLN327777 WVJ327697:WVJ327777 B393233:B393313 IX393233:IX393313 ST393233:ST393313 ACP393233:ACP393313 AML393233:AML393313 AWH393233:AWH393313 BGD393233:BGD393313 BPZ393233:BPZ393313 BZV393233:BZV393313 CJR393233:CJR393313 CTN393233:CTN393313 DDJ393233:DDJ393313 DNF393233:DNF393313 DXB393233:DXB393313 EGX393233:EGX393313 EQT393233:EQT393313 FAP393233:FAP393313 FKL393233:FKL393313 FUH393233:FUH393313 GED393233:GED393313 GNZ393233:GNZ393313 GXV393233:GXV393313 HHR393233:HHR393313 HRN393233:HRN393313 IBJ393233:IBJ393313 ILF393233:ILF393313 IVB393233:IVB393313 JEX393233:JEX393313 JOT393233:JOT393313 JYP393233:JYP393313 KIL393233:KIL393313 KSH393233:KSH393313 LCD393233:LCD393313 LLZ393233:LLZ393313 LVV393233:LVV393313 MFR393233:MFR393313 MPN393233:MPN393313 MZJ393233:MZJ393313 NJF393233:NJF393313 NTB393233:NTB393313 OCX393233:OCX393313 OMT393233:OMT393313 OWP393233:OWP393313 PGL393233:PGL393313 PQH393233:PQH393313 QAD393233:QAD393313 QJZ393233:QJZ393313 QTV393233:QTV393313 RDR393233:RDR393313 RNN393233:RNN393313 RXJ393233:RXJ393313 SHF393233:SHF393313 SRB393233:SRB393313 TAX393233:TAX393313 TKT393233:TKT393313 TUP393233:TUP393313 UEL393233:UEL393313 UOH393233:UOH393313 UYD393233:UYD393313 VHZ393233:VHZ393313 VRV393233:VRV393313 WBR393233:WBR393313 WLN393233:WLN393313 WVJ393233:WVJ393313 B458769:B458849 IX458769:IX458849 ST458769:ST458849 ACP458769:ACP458849 AML458769:AML458849 AWH458769:AWH458849 BGD458769:BGD458849 BPZ458769:BPZ458849 BZV458769:BZV458849 CJR458769:CJR458849 CTN458769:CTN458849 DDJ458769:DDJ458849 DNF458769:DNF458849 DXB458769:DXB458849 EGX458769:EGX458849 EQT458769:EQT458849 FAP458769:FAP458849 FKL458769:FKL458849 FUH458769:FUH458849 GED458769:GED458849 GNZ458769:GNZ458849 GXV458769:GXV458849 HHR458769:HHR458849 HRN458769:HRN458849 IBJ458769:IBJ458849 ILF458769:ILF458849 IVB458769:IVB458849 JEX458769:JEX458849 JOT458769:JOT458849 JYP458769:JYP458849 KIL458769:KIL458849 KSH458769:KSH458849 LCD458769:LCD458849 LLZ458769:LLZ458849 LVV458769:LVV458849 MFR458769:MFR458849 MPN458769:MPN458849 MZJ458769:MZJ458849 NJF458769:NJF458849 NTB458769:NTB458849 OCX458769:OCX458849 OMT458769:OMT458849 OWP458769:OWP458849 PGL458769:PGL458849 PQH458769:PQH458849 QAD458769:QAD458849 QJZ458769:QJZ458849 QTV458769:QTV458849 RDR458769:RDR458849 RNN458769:RNN458849 RXJ458769:RXJ458849 SHF458769:SHF458849 SRB458769:SRB458849 TAX458769:TAX458849 TKT458769:TKT458849 TUP458769:TUP458849 UEL458769:UEL458849 UOH458769:UOH458849 UYD458769:UYD458849 VHZ458769:VHZ458849 VRV458769:VRV458849 WBR458769:WBR458849 WLN458769:WLN458849 WVJ458769:WVJ458849 B524305:B524385 IX524305:IX524385 ST524305:ST524385 ACP524305:ACP524385 AML524305:AML524385 AWH524305:AWH524385 BGD524305:BGD524385 BPZ524305:BPZ524385 BZV524305:BZV524385 CJR524305:CJR524385 CTN524305:CTN524385 DDJ524305:DDJ524385 DNF524305:DNF524385 DXB524305:DXB524385 EGX524305:EGX524385 EQT524305:EQT524385 FAP524305:FAP524385 FKL524305:FKL524385 FUH524305:FUH524385 GED524305:GED524385 GNZ524305:GNZ524385 GXV524305:GXV524385 HHR524305:HHR524385 HRN524305:HRN524385 IBJ524305:IBJ524385 ILF524305:ILF524385 IVB524305:IVB524385 JEX524305:JEX524385 JOT524305:JOT524385 JYP524305:JYP524385 KIL524305:KIL524385 KSH524305:KSH524385 LCD524305:LCD524385 LLZ524305:LLZ524385 LVV524305:LVV524385 MFR524305:MFR524385 MPN524305:MPN524385 MZJ524305:MZJ524385 NJF524305:NJF524385 NTB524305:NTB524385 OCX524305:OCX524385 OMT524305:OMT524385 OWP524305:OWP524385 PGL524305:PGL524385 PQH524305:PQH524385 QAD524305:QAD524385 QJZ524305:QJZ524385 QTV524305:QTV524385 RDR524305:RDR524385 RNN524305:RNN524385 RXJ524305:RXJ524385 SHF524305:SHF524385 SRB524305:SRB524385 TAX524305:TAX524385 TKT524305:TKT524385 TUP524305:TUP524385 UEL524305:UEL524385 UOH524305:UOH524385 UYD524305:UYD524385 VHZ524305:VHZ524385 VRV524305:VRV524385 WBR524305:WBR524385 WLN524305:WLN524385 WVJ524305:WVJ524385 B589841:B589921 IX589841:IX589921 ST589841:ST589921 ACP589841:ACP589921 AML589841:AML589921 AWH589841:AWH589921 BGD589841:BGD589921 BPZ589841:BPZ589921 BZV589841:BZV589921 CJR589841:CJR589921 CTN589841:CTN589921 DDJ589841:DDJ589921 DNF589841:DNF589921 DXB589841:DXB589921 EGX589841:EGX589921 EQT589841:EQT589921 FAP589841:FAP589921 FKL589841:FKL589921 FUH589841:FUH589921 GED589841:GED589921 GNZ589841:GNZ589921 GXV589841:GXV589921 HHR589841:HHR589921 HRN589841:HRN589921 IBJ589841:IBJ589921 ILF589841:ILF589921 IVB589841:IVB589921 JEX589841:JEX589921 JOT589841:JOT589921 JYP589841:JYP589921 KIL589841:KIL589921 KSH589841:KSH589921 LCD589841:LCD589921 LLZ589841:LLZ589921 LVV589841:LVV589921 MFR589841:MFR589921 MPN589841:MPN589921 MZJ589841:MZJ589921 NJF589841:NJF589921 NTB589841:NTB589921 OCX589841:OCX589921 OMT589841:OMT589921 OWP589841:OWP589921 PGL589841:PGL589921 PQH589841:PQH589921 QAD589841:QAD589921 QJZ589841:QJZ589921 QTV589841:QTV589921 RDR589841:RDR589921 RNN589841:RNN589921 RXJ589841:RXJ589921 SHF589841:SHF589921 SRB589841:SRB589921 TAX589841:TAX589921 TKT589841:TKT589921 TUP589841:TUP589921 UEL589841:UEL589921 UOH589841:UOH589921 UYD589841:UYD589921 VHZ589841:VHZ589921 VRV589841:VRV589921 WBR589841:WBR589921 WLN589841:WLN589921 WVJ589841:WVJ589921 B655377:B655457 IX655377:IX655457 ST655377:ST655457 ACP655377:ACP655457 AML655377:AML655457 AWH655377:AWH655457 BGD655377:BGD655457 BPZ655377:BPZ655457 BZV655377:BZV655457 CJR655377:CJR655457 CTN655377:CTN655457 DDJ655377:DDJ655457 DNF655377:DNF655457 DXB655377:DXB655457 EGX655377:EGX655457 EQT655377:EQT655457 FAP655377:FAP655457 FKL655377:FKL655457 FUH655377:FUH655457 GED655377:GED655457 GNZ655377:GNZ655457 GXV655377:GXV655457 HHR655377:HHR655457 HRN655377:HRN655457 IBJ655377:IBJ655457 ILF655377:ILF655457 IVB655377:IVB655457 JEX655377:JEX655457 JOT655377:JOT655457 JYP655377:JYP655457 KIL655377:KIL655457 KSH655377:KSH655457 LCD655377:LCD655457 LLZ655377:LLZ655457 LVV655377:LVV655457 MFR655377:MFR655457 MPN655377:MPN655457 MZJ655377:MZJ655457 NJF655377:NJF655457 NTB655377:NTB655457 OCX655377:OCX655457 OMT655377:OMT655457 OWP655377:OWP655457 PGL655377:PGL655457 PQH655377:PQH655457 QAD655377:QAD655457 QJZ655377:QJZ655457 QTV655377:QTV655457 RDR655377:RDR655457 RNN655377:RNN655457 RXJ655377:RXJ655457 SHF655377:SHF655457 SRB655377:SRB655457 TAX655377:TAX655457 TKT655377:TKT655457 TUP655377:TUP655457 UEL655377:UEL655457 UOH655377:UOH655457 UYD655377:UYD655457 VHZ655377:VHZ655457 VRV655377:VRV655457 WBR655377:WBR655457 WLN655377:WLN655457 WVJ655377:WVJ655457 B720913:B720993 IX720913:IX720993 ST720913:ST720993 ACP720913:ACP720993 AML720913:AML720993 AWH720913:AWH720993 BGD720913:BGD720993 BPZ720913:BPZ720993 BZV720913:BZV720993 CJR720913:CJR720993 CTN720913:CTN720993 DDJ720913:DDJ720993 DNF720913:DNF720993 DXB720913:DXB720993 EGX720913:EGX720993 EQT720913:EQT720993 FAP720913:FAP720993 FKL720913:FKL720993 FUH720913:FUH720993 GED720913:GED720993 GNZ720913:GNZ720993 GXV720913:GXV720993 HHR720913:HHR720993 HRN720913:HRN720993 IBJ720913:IBJ720993 ILF720913:ILF720993 IVB720913:IVB720993 JEX720913:JEX720993 JOT720913:JOT720993 JYP720913:JYP720993 KIL720913:KIL720993 KSH720913:KSH720993 LCD720913:LCD720993 LLZ720913:LLZ720993 LVV720913:LVV720993 MFR720913:MFR720993 MPN720913:MPN720993 MZJ720913:MZJ720993 NJF720913:NJF720993 NTB720913:NTB720993 OCX720913:OCX720993 OMT720913:OMT720993 OWP720913:OWP720993 PGL720913:PGL720993 PQH720913:PQH720993 QAD720913:QAD720993 QJZ720913:QJZ720993 QTV720913:QTV720993 RDR720913:RDR720993 RNN720913:RNN720993 RXJ720913:RXJ720993 SHF720913:SHF720993 SRB720913:SRB720993 TAX720913:TAX720993 TKT720913:TKT720993 TUP720913:TUP720993 UEL720913:UEL720993 UOH720913:UOH720993 UYD720913:UYD720993 VHZ720913:VHZ720993 VRV720913:VRV720993 WBR720913:WBR720993 WLN720913:WLN720993 WVJ720913:WVJ720993 B786449:B786529 IX786449:IX786529 ST786449:ST786529 ACP786449:ACP786529 AML786449:AML786529 AWH786449:AWH786529 BGD786449:BGD786529 BPZ786449:BPZ786529 BZV786449:BZV786529 CJR786449:CJR786529 CTN786449:CTN786529 DDJ786449:DDJ786529 DNF786449:DNF786529 DXB786449:DXB786529 EGX786449:EGX786529 EQT786449:EQT786529 FAP786449:FAP786529 FKL786449:FKL786529 FUH786449:FUH786529 GED786449:GED786529 GNZ786449:GNZ786529 GXV786449:GXV786529 HHR786449:HHR786529 HRN786449:HRN786529 IBJ786449:IBJ786529 ILF786449:ILF786529 IVB786449:IVB786529 JEX786449:JEX786529 JOT786449:JOT786529 JYP786449:JYP786529 KIL786449:KIL786529 KSH786449:KSH786529 LCD786449:LCD786529 LLZ786449:LLZ786529 LVV786449:LVV786529 MFR786449:MFR786529 MPN786449:MPN786529 MZJ786449:MZJ786529 NJF786449:NJF786529 NTB786449:NTB786529 OCX786449:OCX786529 OMT786449:OMT786529 OWP786449:OWP786529 PGL786449:PGL786529 PQH786449:PQH786529 QAD786449:QAD786529 QJZ786449:QJZ786529 QTV786449:QTV786529 RDR786449:RDR786529 RNN786449:RNN786529 RXJ786449:RXJ786529 SHF786449:SHF786529 SRB786449:SRB786529 TAX786449:TAX786529 TKT786449:TKT786529 TUP786449:TUP786529 UEL786449:UEL786529 UOH786449:UOH786529 UYD786449:UYD786529 VHZ786449:VHZ786529 VRV786449:VRV786529 WBR786449:WBR786529 WLN786449:WLN786529 WVJ786449:WVJ786529 B851985:B852065 IX851985:IX852065 ST851985:ST852065 ACP851985:ACP852065 AML851985:AML852065 AWH851985:AWH852065 BGD851985:BGD852065 BPZ851985:BPZ852065 BZV851985:BZV852065 CJR851985:CJR852065 CTN851985:CTN852065 DDJ851985:DDJ852065 DNF851985:DNF852065 DXB851985:DXB852065 EGX851985:EGX852065 EQT851985:EQT852065 FAP851985:FAP852065 FKL851985:FKL852065 FUH851985:FUH852065 GED851985:GED852065 GNZ851985:GNZ852065 GXV851985:GXV852065 HHR851985:HHR852065 HRN851985:HRN852065 IBJ851985:IBJ852065 ILF851985:ILF852065 IVB851985:IVB852065 JEX851985:JEX852065 JOT851985:JOT852065 JYP851985:JYP852065 KIL851985:KIL852065 KSH851985:KSH852065 LCD851985:LCD852065 LLZ851985:LLZ852065 LVV851985:LVV852065 MFR851985:MFR852065 MPN851985:MPN852065 MZJ851985:MZJ852065 NJF851985:NJF852065 NTB851985:NTB852065 OCX851985:OCX852065 OMT851985:OMT852065 OWP851985:OWP852065 PGL851985:PGL852065 PQH851985:PQH852065 QAD851985:QAD852065 QJZ851985:QJZ852065 QTV851985:QTV852065 RDR851985:RDR852065 RNN851985:RNN852065 RXJ851985:RXJ852065 SHF851985:SHF852065 SRB851985:SRB852065 TAX851985:TAX852065 TKT851985:TKT852065 TUP851985:TUP852065 UEL851985:UEL852065 UOH851985:UOH852065 UYD851985:UYD852065 VHZ851985:VHZ852065 VRV851985:VRV852065 WBR851985:WBR852065 WLN851985:WLN852065 WVJ851985:WVJ852065 B917521:B917601 IX917521:IX917601 ST917521:ST917601 ACP917521:ACP917601 AML917521:AML917601 AWH917521:AWH917601 BGD917521:BGD917601 BPZ917521:BPZ917601 BZV917521:BZV917601 CJR917521:CJR917601 CTN917521:CTN917601 DDJ917521:DDJ917601 DNF917521:DNF917601 DXB917521:DXB917601 EGX917521:EGX917601 EQT917521:EQT917601 FAP917521:FAP917601 FKL917521:FKL917601 FUH917521:FUH917601 GED917521:GED917601 GNZ917521:GNZ917601 GXV917521:GXV917601 HHR917521:HHR917601 HRN917521:HRN917601 IBJ917521:IBJ917601 ILF917521:ILF917601 IVB917521:IVB917601 JEX917521:JEX917601 JOT917521:JOT917601 JYP917521:JYP917601 KIL917521:KIL917601 KSH917521:KSH917601 LCD917521:LCD917601 LLZ917521:LLZ917601 LVV917521:LVV917601 MFR917521:MFR917601 MPN917521:MPN917601 MZJ917521:MZJ917601 NJF917521:NJF917601 NTB917521:NTB917601 OCX917521:OCX917601 OMT917521:OMT917601 OWP917521:OWP917601 PGL917521:PGL917601 PQH917521:PQH917601 QAD917521:QAD917601 QJZ917521:QJZ917601 QTV917521:QTV917601 RDR917521:RDR917601 RNN917521:RNN917601 RXJ917521:RXJ917601 SHF917521:SHF917601 SRB917521:SRB917601 TAX917521:TAX917601 TKT917521:TKT917601 TUP917521:TUP917601 UEL917521:UEL917601 UOH917521:UOH917601 UYD917521:UYD917601 VHZ917521:VHZ917601 VRV917521:VRV917601 WBR917521:WBR917601 WLN917521:WLN917601 WVJ917521:WVJ917601 B983057:B983137 IX983057:IX983137 ST983057:ST983137 ACP983057:ACP983137 AML983057:AML983137 AWH983057:AWH983137 BGD983057:BGD983137 BPZ983057:BPZ983137 BZV983057:BZV983137 CJR983057:CJR983137 CTN983057:CTN983137 DDJ983057:DDJ983137 DNF983057:DNF983137 DXB983057:DXB983137 EGX983057:EGX983137 EQT983057:EQT983137 FAP983057:FAP983137 FKL983057:FKL983137 FUH983057:FUH983137 GED983057:GED983137 GNZ983057:GNZ983137 GXV983057:GXV983137 HHR983057:HHR983137 HRN983057:HRN983137 IBJ983057:IBJ983137 ILF983057:ILF983137 IVB983057:IVB983137 JEX983057:JEX983137 JOT983057:JOT983137 JYP983057:JYP983137 KIL983057:KIL983137 KSH983057:KSH983137 LCD983057:LCD983137 LLZ983057:LLZ983137 LVV983057:LVV983137 MFR983057:MFR983137 MPN983057:MPN983137 MZJ983057:MZJ983137 NJF983057:NJF983137 NTB983057:NTB983137 OCX983057:OCX983137 OMT983057:OMT983137 OWP983057:OWP983137 PGL983057:PGL983137 PQH983057:PQH983137 QAD983057:QAD983137 QJZ983057:QJZ983137 QTV983057:QTV983137 RDR983057:RDR983137 RNN983057:RNN983137 RXJ983057:RXJ983137 SHF983057:SHF983137 SRB983057:SRB983137 TAX983057:TAX983137 TKT983057:TKT983137 TUP983057:TUP983137 UEL983057:UEL983137 UOH983057:UOH983137 UYD983057:UYD983137 VHZ983057:VHZ983137 VRV983057:VRV983137 WBR983057:WBR983137 WLN983057:WLN983137 WVJ983057:WVJ983137"/>
    <dataValidation imeMode="on" allowBlank="1" showInputMessage="1" showErrorMessage="1" promptTitle="県総体の郡市名を入力しましょう" prompt="郡市名の入力をしてください。_x000a_" sqref="L10:Q10 JH10:JM10 TD10:TI10 ACZ10:ADE10 AMV10:ANA10 AWR10:AWW10 BGN10:BGS10 BQJ10:BQO10 CAF10:CAK10 CKB10:CKG10 CTX10:CUC10 DDT10:DDY10 DNP10:DNU10 DXL10:DXQ10 EHH10:EHM10 ERD10:ERI10 FAZ10:FBE10 FKV10:FLA10 FUR10:FUW10 GEN10:GES10 GOJ10:GOO10 GYF10:GYK10 HIB10:HIG10 HRX10:HSC10 IBT10:IBY10 ILP10:ILU10 IVL10:IVQ10 JFH10:JFM10 JPD10:JPI10 JYZ10:JZE10 KIV10:KJA10 KSR10:KSW10 LCN10:LCS10 LMJ10:LMO10 LWF10:LWK10 MGB10:MGG10 MPX10:MQC10 MZT10:MZY10 NJP10:NJU10 NTL10:NTQ10 ODH10:ODM10 OND10:ONI10 OWZ10:OXE10 PGV10:PHA10 PQR10:PQW10 QAN10:QAS10 QKJ10:QKO10 QUF10:QUK10 REB10:REG10 RNX10:ROC10 RXT10:RXY10 SHP10:SHU10 SRL10:SRQ10 TBH10:TBM10 TLD10:TLI10 TUZ10:TVE10 UEV10:UFA10 UOR10:UOW10 UYN10:UYS10 VIJ10:VIO10 VSF10:VSK10 WCB10:WCG10 WLX10:WMC10 WVT10:WVY10 L65546:Q65546 JH65546:JM65546 TD65546:TI65546 ACZ65546:ADE65546 AMV65546:ANA65546 AWR65546:AWW65546 BGN65546:BGS65546 BQJ65546:BQO65546 CAF65546:CAK65546 CKB65546:CKG65546 CTX65546:CUC65546 DDT65546:DDY65546 DNP65546:DNU65546 DXL65546:DXQ65546 EHH65546:EHM65546 ERD65546:ERI65546 FAZ65546:FBE65546 FKV65546:FLA65546 FUR65546:FUW65546 GEN65546:GES65546 GOJ65546:GOO65546 GYF65546:GYK65546 HIB65546:HIG65546 HRX65546:HSC65546 IBT65546:IBY65546 ILP65546:ILU65546 IVL65546:IVQ65546 JFH65546:JFM65546 JPD65546:JPI65546 JYZ65546:JZE65546 KIV65546:KJA65546 KSR65546:KSW65546 LCN65546:LCS65546 LMJ65546:LMO65546 LWF65546:LWK65546 MGB65546:MGG65546 MPX65546:MQC65546 MZT65546:MZY65546 NJP65546:NJU65546 NTL65546:NTQ65546 ODH65546:ODM65546 OND65546:ONI65546 OWZ65546:OXE65546 PGV65546:PHA65546 PQR65546:PQW65546 QAN65546:QAS65546 QKJ65546:QKO65546 QUF65546:QUK65546 REB65546:REG65546 RNX65546:ROC65546 RXT65546:RXY65546 SHP65546:SHU65546 SRL65546:SRQ65546 TBH65546:TBM65546 TLD65546:TLI65546 TUZ65546:TVE65546 UEV65546:UFA65546 UOR65546:UOW65546 UYN65546:UYS65546 VIJ65546:VIO65546 VSF65546:VSK65546 WCB65546:WCG65546 WLX65546:WMC65546 WVT65546:WVY65546 L131082:Q131082 JH131082:JM131082 TD131082:TI131082 ACZ131082:ADE131082 AMV131082:ANA131082 AWR131082:AWW131082 BGN131082:BGS131082 BQJ131082:BQO131082 CAF131082:CAK131082 CKB131082:CKG131082 CTX131082:CUC131082 DDT131082:DDY131082 DNP131082:DNU131082 DXL131082:DXQ131082 EHH131082:EHM131082 ERD131082:ERI131082 FAZ131082:FBE131082 FKV131082:FLA131082 FUR131082:FUW131082 GEN131082:GES131082 GOJ131082:GOO131082 GYF131082:GYK131082 HIB131082:HIG131082 HRX131082:HSC131082 IBT131082:IBY131082 ILP131082:ILU131082 IVL131082:IVQ131082 JFH131082:JFM131082 JPD131082:JPI131082 JYZ131082:JZE131082 KIV131082:KJA131082 KSR131082:KSW131082 LCN131082:LCS131082 LMJ131082:LMO131082 LWF131082:LWK131082 MGB131082:MGG131082 MPX131082:MQC131082 MZT131082:MZY131082 NJP131082:NJU131082 NTL131082:NTQ131082 ODH131082:ODM131082 OND131082:ONI131082 OWZ131082:OXE131082 PGV131082:PHA131082 PQR131082:PQW131082 QAN131082:QAS131082 QKJ131082:QKO131082 QUF131082:QUK131082 REB131082:REG131082 RNX131082:ROC131082 RXT131082:RXY131082 SHP131082:SHU131082 SRL131082:SRQ131082 TBH131082:TBM131082 TLD131082:TLI131082 TUZ131082:TVE131082 UEV131082:UFA131082 UOR131082:UOW131082 UYN131082:UYS131082 VIJ131082:VIO131082 VSF131082:VSK131082 WCB131082:WCG131082 WLX131082:WMC131082 WVT131082:WVY131082 L196618:Q196618 JH196618:JM196618 TD196618:TI196618 ACZ196618:ADE196618 AMV196618:ANA196618 AWR196618:AWW196618 BGN196618:BGS196618 BQJ196618:BQO196618 CAF196618:CAK196618 CKB196618:CKG196618 CTX196618:CUC196618 DDT196618:DDY196618 DNP196618:DNU196618 DXL196618:DXQ196618 EHH196618:EHM196618 ERD196618:ERI196618 FAZ196618:FBE196618 FKV196618:FLA196618 FUR196618:FUW196618 GEN196618:GES196618 GOJ196618:GOO196618 GYF196618:GYK196618 HIB196618:HIG196618 HRX196618:HSC196618 IBT196618:IBY196618 ILP196618:ILU196618 IVL196618:IVQ196618 JFH196618:JFM196618 JPD196618:JPI196618 JYZ196618:JZE196618 KIV196618:KJA196618 KSR196618:KSW196618 LCN196618:LCS196618 LMJ196618:LMO196618 LWF196618:LWK196618 MGB196618:MGG196618 MPX196618:MQC196618 MZT196618:MZY196618 NJP196618:NJU196618 NTL196618:NTQ196618 ODH196618:ODM196618 OND196618:ONI196618 OWZ196618:OXE196618 PGV196618:PHA196618 PQR196618:PQW196618 QAN196618:QAS196618 QKJ196618:QKO196618 QUF196618:QUK196618 REB196618:REG196618 RNX196618:ROC196618 RXT196618:RXY196618 SHP196618:SHU196618 SRL196618:SRQ196618 TBH196618:TBM196618 TLD196618:TLI196618 TUZ196618:TVE196618 UEV196618:UFA196618 UOR196618:UOW196618 UYN196618:UYS196618 VIJ196618:VIO196618 VSF196618:VSK196618 WCB196618:WCG196618 WLX196618:WMC196618 WVT196618:WVY196618 L262154:Q262154 JH262154:JM262154 TD262154:TI262154 ACZ262154:ADE262154 AMV262154:ANA262154 AWR262154:AWW262154 BGN262154:BGS262154 BQJ262154:BQO262154 CAF262154:CAK262154 CKB262154:CKG262154 CTX262154:CUC262154 DDT262154:DDY262154 DNP262154:DNU262154 DXL262154:DXQ262154 EHH262154:EHM262154 ERD262154:ERI262154 FAZ262154:FBE262154 FKV262154:FLA262154 FUR262154:FUW262154 GEN262154:GES262154 GOJ262154:GOO262154 GYF262154:GYK262154 HIB262154:HIG262154 HRX262154:HSC262154 IBT262154:IBY262154 ILP262154:ILU262154 IVL262154:IVQ262154 JFH262154:JFM262154 JPD262154:JPI262154 JYZ262154:JZE262154 KIV262154:KJA262154 KSR262154:KSW262154 LCN262154:LCS262154 LMJ262154:LMO262154 LWF262154:LWK262154 MGB262154:MGG262154 MPX262154:MQC262154 MZT262154:MZY262154 NJP262154:NJU262154 NTL262154:NTQ262154 ODH262154:ODM262154 OND262154:ONI262154 OWZ262154:OXE262154 PGV262154:PHA262154 PQR262154:PQW262154 QAN262154:QAS262154 QKJ262154:QKO262154 QUF262154:QUK262154 REB262154:REG262154 RNX262154:ROC262154 RXT262154:RXY262154 SHP262154:SHU262154 SRL262154:SRQ262154 TBH262154:TBM262154 TLD262154:TLI262154 TUZ262154:TVE262154 UEV262154:UFA262154 UOR262154:UOW262154 UYN262154:UYS262154 VIJ262154:VIO262154 VSF262154:VSK262154 WCB262154:WCG262154 WLX262154:WMC262154 WVT262154:WVY262154 L327690:Q327690 JH327690:JM327690 TD327690:TI327690 ACZ327690:ADE327690 AMV327690:ANA327690 AWR327690:AWW327690 BGN327690:BGS327690 BQJ327690:BQO327690 CAF327690:CAK327690 CKB327690:CKG327690 CTX327690:CUC327690 DDT327690:DDY327690 DNP327690:DNU327690 DXL327690:DXQ327690 EHH327690:EHM327690 ERD327690:ERI327690 FAZ327690:FBE327690 FKV327690:FLA327690 FUR327690:FUW327690 GEN327690:GES327690 GOJ327690:GOO327690 GYF327690:GYK327690 HIB327690:HIG327690 HRX327690:HSC327690 IBT327690:IBY327690 ILP327690:ILU327690 IVL327690:IVQ327690 JFH327690:JFM327690 JPD327690:JPI327690 JYZ327690:JZE327690 KIV327690:KJA327690 KSR327690:KSW327690 LCN327690:LCS327690 LMJ327690:LMO327690 LWF327690:LWK327690 MGB327690:MGG327690 MPX327690:MQC327690 MZT327690:MZY327690 NJP327690:NJU327690 NTL327690:NTQ327690 ODH327690:ODM327690 OND327690:ONI327690 OWZ327690:OXE327690 PGV327690:PHA327690 PQR327690:PQW327690 QAN327690:QAS327690 QKJ327690:QKO327690 QUF327690:QUK327690 REB327690:REG327690 RNX327690:ROC327690 RXT327690:RXY327690 SHP327690:SHU327690 SRL327690:SRQ327690 TBH327690:TBM327690 TLD327690:TLI327690 TUZ327690:TVE327690 UEV327690:UFA327690 UOR327690:UOW327690 UYN327690:UYS327690 VIJ327690:VIO327690 VSF327690:VSK327690 WCB327690:WCG327690 WLX327690:WMC327690 WVT327690:WVY327690 L393226:Q393226 JH393226:JM393226 TD393226:TI393226 ACZ393226:ADE393226 AMV393226:ANA393226 AWR393226:AWW393226 BGN393226:BGS393226 BQJ393226:BQO393226 CAF393226:CAK393226 CKB393226:CKG393226 CTX393226:CUC393226 DDT393226:DDY393226 DNP393226:DNU393226 DXL393226:DXQ393226 EHH393226:EHM393226 ERD393226:ERI393226 FAZ393226:FBE393226 FKV393226:FLA393226 FUR393226:FUW393226 GEN393226:GES393226 GOJ393226:GOO393226 GYF393226:GYK393226 HIB393226:HIG393226 HRX393226:HSC393226 IBT393226:IBY393226 ILP393226:ILU393226 IVL393226:IVQ393226 JFH393226:JFM393226 JPD393226:JPI393226 JYZ393226:JZE393226 KIV393226:KJA393226 KSR393226:KSW393226 LCN393226:LCS393226 LMJ393226:LMO393226 LWF393226:LWK393226 MGB393226:MGG393226 MPX393226:MQC393226 MZT393226:MZY393226 NJP393226:NJU393226 NTL393226:NTQ393226 ODH393226:ODM393226 OND393226:ONI393226 OWZ393226:OXE393226 PGV393226:PHA393226 PQR393226:PQW393226 QAN393226:QAS393226 QKJ393226:QKO393226 QUF393226:QUK393226 REB393226:REG393226 RNX393226:ROC393226 RXT393226:RXY393226 SHP393226:SHU393226 SRL393226:SRQ393226 TBH393226:TBM393226 TLD393226:TLI393226 TUZ393226:TVE393226 UEV393226:UFA393226 UOR393226:UOW393226 UYN393226:UYS393226 VIJ393226:VIO393226 VSF393226:VSK393226 WCB393226:WCG393226 WLX393226:WMC393226 WVT393226:WVY393226 L458762:Q458762 JH458762:JM458762 TD458762:TI458762 ACZ458762:ADE458762 AMV458762:ANA458762 AWR458762:AWW458762 BGN458762:BGS458762 BQJ458762:BQO458762 CAF458762:CAK458762 CKB458762:CKG458762 CTX458762:CUC458762 DDT458762:DDY458762 DNP458762:DNU458762 DXL458762:DXQ458762 EHH458762:EHM458762 ERD458762:ERI458762 FAZ458762:FBE458762 FKV458762:FLA458762 FUR458762:FUW458762 GEN458762:GES458762 GOJ458762:GOO458762 GYF458762:GYK458762 HIB458762:HIG458762 HRX458762:HSC458762 IBT458762:IBY458762 ILP458762:ILU458762 IVL458762:IVQ458762 JFH458762:JFM458762 JPD458762:JPI458762 JYZ458762:JZE458762 KIV458762:KJA458762 KSR458762:KSW458762 LCN458762:LCS458762 LMJ458762:LMO458762 LWF458762:LWK458762 MGB458762:MGG458762 MPX458762:MQC458762 MZT458762:MZY458762 NJP458762:NJU458762 NTL458762:NTQ458762 ODH458762:ODM458762 OND458762:ONI458762 OWZ458762:OXE458762 PGV458762:PHA458762 PQR458762:PQW458762 QAN458762:QAS458762 QKJ458762:QKO458762 QUF458762:QUK458762 REB458762:REG458762 RNX458762:ROC458762 RXT458762:RXY458762 SHP458762:SHU458762 SRL458762:SRQ458762 TBH458762:TBM458762 TLD458762:TLI458762 TUZ458762:TVE458762 UEV458762:UFA458762 UOR458762:UOW458762 UYN458762:UYS458762 VIJ458762:VIO458762 VSF458762:VSK458762 WCB458762:WCG458762 WLX458762:WMC458762 WVT458762:WVY458762 L524298:Q524298 JH524298:JM524298 TD524298:TI524298 ACZ524298:ADE524298 AMV524298:ANA524298 AWR524298:AWW524298 BGN524298:BGS524298 BQJ524298:BQO524298 CAF524298:CAK524298 CKB524298:CKG524298 CTX524298:CUC524298 DDT524298:DDY524298 DNP524298:DNU524298 DXL524298:DXQ524298 EHH524298:EHM524298 ERD524298:ERI524298 FAZ524298:FBE524298 FKV524298:FLA524298 FUR524298:FUW524298 GEN524298:GES524298 GOJ524298:GOO524298 GYF524298:GYK524298 HIB524298:HIG524298 HRX524298:HSC524298 IBT524298:IBY524298 ILP524298:ILU524298 IVL524298:IVQ524298 JFH524298:JFM524298 JPD524298:JPI524298 JYZ524298:JZE524298 KIV524298:KJA524298 KSR524298:KSW524298 LCN524298:LCS524298 LMJ524298:LMO524298 LWF524298:LWK524298 MGB524298:MGG524298 MPX524298:MQC524298 MZT524298:MZY524298 NJP524298:NJU524298 NTL524298:NTQ524298 ODH524298:ODM524298 OND524298:ONI524298 OWZ524298:OXE524298 PGV524298:PHA524298 PQR524298:PQW524298 QAN524298:QAS524298 QKJ524298:QKO524298 QUF524298:QUK524298 REB524298:REG524298 RNX524298:ROC524298 RXT524298:RXY524298 SHP524298:SHU524298 SRL524298:SRQ524298 TBH524298:TBM524298 TLD524298:TLI524298 TUZ524298:TVE524298 UEV524298:UFA524298 UOR524298:UOW524298 UYN524298:UYS524298 VIJ524298:VIO524298 VSF524298:VSK524298 WCB524298:WCG524298 WLX524298:WMC524298 WVT524298:WVY524298 L589834:Q589834 JH589834:JM589834 TD589834:TI589834 ACZ589834:ADE589834 AMV589834:ANA589834 AWR589834:AWW589834 BGN589834:BGS589834 BQJ589834:BQO589834 CAF589834:CAK589834 CKB589834:CKG589834 CTX589834:CUC589834 DDT589834:DDY589834 DNP589834:DNU589834 DXL589834:DXQ589834 EHH589834:EHM589834 ERD589834:ERI589834 FAZ589834:FBE589834 FKV589834:FLA589834 FUR589834:FUW589834 GEN589834:GES589834 GOJ589834:GOO589834 GYF589834:GYK589834 HIB589834:HIG589834 HRX589834:HSC589834 IBT589834:IBY589834 ILP589834:ILU589834 IVL589834:IVQ589834 JFH589834:JFM589834 JPD589834:JPI589834 JYZ589834:JZE589834 KIV589834:KJA589834 KSR589834:KSW589834 LCN589834:LCS589834 LMJ589834:LMO589834 LWF589834:LWK589834 MGB589834:MGG589834 MPX589834:MQC589834 MZT589834:MZY589834 NJP589834:NJU589834 NTL589834:NTQ589834 ODH589834:ODM589834 OND589834:ONI589834 OWZ589834:OXE589834 PGV589834:PHA589834 PQR589834:PQW589834 QAN589834:QAS589834 QKJ589834:QKO589834 QUF589834:QUK589834 REB589834:REG589834 RNX589834:ROC589834 RXT589834:RXY589834 SHP589834:SHU589834 SRL589834:SRQ589834 TBH589834:TBM589834 TLD589834:TLI589834 TUZ589834:TVE589834 UEV589834:UFA589834 UOR589834:UOW589834 UYN589834:UYS589834 VIJ589834:VIO589834 VSF589834:VSK589834 WCB589834:WCG589834 WLX589834:WMC589834 WVT589834:WVY589834 L655370:Q655370 JH655370:JM655370 TD655370:TI655370 ACZ655370:ADE655370 AMV655370:ANA655370 AWR655370:AWW655370 BGN655370:BGS655370 BQJ655370:BQO655370 CAF655370:CAK655370 CKB655370:CKG655370 CTX655370:CUC655370 DDT655370:DDY655370 DNP655370:DNU655370 DXL655370:DXQ655370 EHH655370:EHM655370 ERD655370:ERI655370 FAZ655370:FBE655370 FKV655370:FLA655370 FUR655370:FUW655370 GEN655370:GES655370 GOJ655370:GOO655370 GYF655370:GYK655370 HIB655370:HIG655370 HRX655370:HSC655370 IBT655370:IBY655370 ILP655370:ILU655370 IVL655370:IVQ655370 JFH655370:JFM655370 JPD655370:JPI655370 JYZ655370:JZE655370 KIV655370:KJA655370 KSR655370:KSW655370 LCN655370:LCS655370 LMJ655370:LMO655370 LWF655370:LWK655370 MGB655370:MGG655370 MPX655370:MQC655370 MZT655370:MZY655370 NJP655370:NJU655370 NTL655370:NTQ655370 ODH655370:ODM655370 OND655370:ONI655370 OWZ655370:OXE655370 PGV655370:PHA655370 PQR655370:PQW655370 QAN655370:QAS655370 QKJ655370:QKO655370 QUF655370:QUK655370 REB655370:REG655370 RNX655370:ROC655370 RXT655370:RXY655370 SHP655370:SHU655370 SRL655370:SRQ655370 TBH655370:TBM655370 TLD655370:TLI655370 TUZ655370:TVE655370 UEV655370:UFA655370 UOR655370:UOW655370 UYN655370:UYS655370 VIJ655370:VIO655370 VSF655370:VSK655370 WCB655370:WCG655370 WLX655370:WMC655370 WVT655370:WVY655370 L720906:Q720906 JH720906:JM720906 TD720906:TI720906 ACZ720906:ADE720906 AMV720906:ANA720906 AWR720906:AWW720906 BGN720906:BGS720906 BQJ720906:BQO720906 CAF720906:CAK720906 CKB720906:CKG720906 CTX720906:CUC720906 DDT720906:DDY720906 DNP720906:DNU720906 DXL720906:DXQ720906 EHH720906:EHM720906 ERD720906:ERI720906 FAZ720906:FBE720906 FKV720906:FLA720906 FUR720906:FUW720906 GEN720906:GES720906 GOJ720906:GOO720906 GYF720906:GYK720906 HIB720906:HIG720906 HRX720906:HSC720906 IBT720906:IBY720906 ILP720906:ILU720906 IVL720906:IVQ720906 JFH720906:JFM720906 JPD720906:JPI720906 JYZ720906:JZE720906 KIV720906:KJA720906 KSR720906:KSW720906 LCN720906:LCS720906 LMJ720906:LMO720906 LWF720906:LWK720906 MGB720906:MGG720906 MPX720906:MQC720906 MZT720906:MZY720906 NJP720906:NJU720906 NTL720906:NTQ720906 ODH720906:ODM720906 OND720906:ONI720906 OWZ720906:OXE720906 PGV720906:PHA720906 PQR720906:PQW720906 QAN720906:QAS720906 QKJ720906:QKO720906 QUF720906:QUK720906 REB720906:REG720906 RNX720906:ROC720906 RXT720906:RXY720906 SHP720906:SHU720906 SRL720906:SRQ720906 TBH720906:TBM720906 TLD720906:TLI720906 TUZ720906:TVE720906 UEV720906:UFA720906 UOR720906:UOW720906 UYN720906:UYS720906 VIJ720906:VIO720906 VSF720906:VSK720906 WCB720906:WCG720906 WLX720906:WMC720906 WVT720906:WVY720906 L786442:Q786442 JH786442:JM786442 TD786442:TI786442 ACZ786442:ADE786442 AMV786442:ANA786442 AWR786442:AWW786442 BGN786442:BGS786442 BQJ786442:BQO786442 CAF786442:CAK786442 CKB786442:CKG786442 CTX786442:CUC786442 DDT786442:DDY786442 DNP786442:DNU786442 DXL786442:DXQ786442 EHH786442:EHM786442 ERD786442:ERI786442 FAZ786442:FBE786442 FKV786442:FLA786442 FUR786442:FUW786442 GEN786442:GES786442 GOJ786442:GOO786442 GYF786442:GYK786442 HIB786442:HIG786442 HRX786442:HSC786442 IBT786442:IBY786442 ILP786442:ILU786442 IVL786442:IVQ786442 JFH786442:JFM786442 JPD786442:JPI786442 JYZ786442:JZE786442 KIV786442:KJA786442 KSR786442:KSW786442 LCN786442:LCS786442 LMJ786442:LMO786442 LWF786442:LWK786442 MGB786442:MGG786442 MPX786442:MQC786442 MZT786442:MZY786442 NJP786442:NJU786442 NTL786442:NTQ786442 ODH786442:ODM786442 OND786442:ONI786442 OWZ786442:OXE786442 PGV786442:PHA786442 PQR786442:PQW786442 QAN786442:QAS786442 QKJ786442:QKO786442 QUF786442:QUK786442 REB786442:REG786442 RNX786442:ROC786442 RXT786442:RXY786442 SHP786442:SHU786442 SRL786442:SRQ786442 TBH786442:TBM786442 TLD786442:TLI786442 TUZ786442:TVE786442 UEV786442:UFA786442 UOR786442:UOW786442 UYN786442:UYS786442 VIJ786442:VIO786442 VSF786442:VSK786442 WCB786442:WCG786442 WLX786442:WMC786442 WVT786442:WVY786442 L851978:Q851978 JH851978:JM851978 TD851978:TI851978 ACZ851978:ADE851978 AMV851978:ANA851978 AWR851978:AWW851978 BGN851978:BGS851978 BQJ851978:BQO851978 CAF851978:CAK851978 CKB851978:CKG851978 CTX851978:CUC851978 DDT851978:DDY851978 DNP851978:DNU851978 DXL851978:DXQ851978 EHH851978:EHM851978 ERD851978:ERI851978 FAZ851978:FBE851978 FKV851978:FLA851978 FUR851978:FUW851978 GEN851978:GES851978 GOJ851978:GOO851978 GYF851978:GYK851978 HIB851978:HIG851978 HRX851978:HSC851978 IBT851978:IBY851978 ILP851978:ILU851978 IVL851978:IVQ851978 JFH851978:JFM851978 JPD851978:JPI851978 JYZ851978:JZE851978 KIV851978:KJA851978 KSR851978:KSW851978 LCN851978:LCS851978 LMJ851978:LMO851978 LWF851978:LWK851978 MGB851978:MGG851978 MPX851978:MQC851978 MZT851978:MZY851978 NJP851978:NJU851978 NTL851978:NTQ851978 ODH851978:ODM851978 OND851978:ONI851978 OWZ851978:OXE851978 PGV851978:PHA851978 PQR851978:PQW851978 QAN851978:QAS851978 QKJ851978:QKO851978 QUF851978:QUK851978 REB851978:REG851978 RNX851978:ROC851978 RXT851978:RXY851978 SHP851978:SHU851978 SRL851978:SRQ851978 TBH851978:TBM851978 TLD851978:TLI851978 TUZ851978:TVE851978 UEV851978:UFA851978 UOR851978:UOW851978 UYN851978:UYS851978 VIJ851978:VIO851978 VSF851978:VSK851978 WCB851978:WCG851978 WLX851978:WMC851978 WVT851978:WVY851978 L917514:Q917514 JH917514:JM917514 TD917514:TI917514 ACZ917514:ADE917514 AMV917514:ANA917514 AWR917514:AWW917514 BGN917514:BGS917514 BQJ917514:BQO917514 CAF917514:CAK917514 CKB917514:CKG917514 CTX917514:CUC917514 DDT917514:DDY917514 DNP917514:DNU917514 DXL917514:DXQ917514 EHH917514:EHM917514 ERD917514:ERI917514 FAZ917514:FBE917514 FKV917514:FLA917514 FUR917514:FUW917514 GEN917514:GES917514 GOJ917514:GOO917514 GYF917514:GYK917514 HIB917514:HIG917514 HRX917514:HSC917514 IBT917514:IBY917514 ILP917514:ILU917514 IVL917514:IVQ917514 JFH917514:JFM917514 JPD917514:JPI917514 JYZ917514:JZE917514 KIV917514:KJA917514 KSR917514:KSW917514 LCN917514:LCS917514 LMJ917514:LMO917514 LWF917514:LWK917514 MGB917514:MGG917514 MPX917514:MQC917514 MZT917514:MZY917514 NJP917514:NJU917514 NTL917514:NTQ917514 ODH917514:ODM917514 OND917514:ONI917514 OWZ917514:OXE917514 PGV917514:PHA917514 PQR917514:PQW917514 QAN917514:QAS917514 QKJ917514:QKO917514 QUF917514:QUK917514 REB917514:REG917514 RNX917514:ROC917514 RXT917514:RXY917514 SHP917514:SHU917514 SRL917514:SRQ917514 TBH917514:TBM917514 TLD917514:TLI917514 TUZ917514:TVE917514 UEV917514:UFA917514 UOR917514:UOW917514 UYN917514:UYS917514 VIJ917514:VIO917514 VSF917514:VSK917514 WCB917514:WCG917514 WLX917514:WMC917514 WVT917514:WVY917514 L983050:Q983050 JH983050:JM983050 TD983050:TI983050 ACZ983050:ADE983050 AMV983050:ANA983050 AWR983050:AWW983050 BGN983050:BGS983050 BQJ983050:BQO983050 CAF983050:CAK983050 CKB983050:CKG983050 CTX983050:CUC983050 DDT983050:DDY983050 DNP983050:DNU983050 DXL983050:DXQ983050 EHH983050:EHM983050 ERD983050:ERI983050 FAZ983050:FBE983050 FKV983050:FLA983050 FUR983050:FUW983050 GEN983050:GES983050 GOJ983050:GOO983050 GYF983050:GYK983050 HIB983050:HIG983050 HRX983050:HSC983050 IBT983050:IBY983050 ILP983050:ILU983050 IVL983050:IVQ983050 JFH983050:JFM983050 JPD983050:JPI983050 JYZ983050:JZE983050 KIV983050:KJA983050 KSR983050:KSW983050 LCN983050:LCS983050 LMJ983050:LMO983050 LWF983050:LWK983050 MGB983050:MGG983050 MPX983050:MQC983050 MZT983050:MZY983050 NJP983050:NJU983050 NTL983050:NTQ983050 ODH983050:ODM983050 OND983050:ONI983050 OWZ983050:OXE983050 PGV983050:PHA983050 PQR983050:PQW983050 QAN983050:QAS983050 QKJ983050:QKO983050 QUF983050:QUK983050 REB983050:REG983050 RNX983050:ROC983050 RXT983050:RXY983050 SHP983050:SHU983050 SRL983050:SRQ983050 TBH983050:TBM983050 TLD983050:TLI983050 TUZ983050:TVE983050 UEV983050:UFA983050 UOR983050:UOW983050 UYN983050:UYS983050 VIJ983050:VIO983050 VSF983050:VSK983050 WCB983050:WCG983050 WLX983050:WMC983050 WVT983050:WVY983050"/>
    <dataValidation imeMode="hiragana" allowBlank="1" showInputMessage="1" showErrorMessage="1" promptTitle="中学校名" prompt="右の表を参考に中学校名を入力してね。_x000a_市立・私立・国立などは省略してくださいよ。_x000a_　　(*^_^*)" sqref="K10 JG10 TC10 ACY10 AMU10 AWQ10 BGM10 BQI10 CAE10 CKA10 CTW10 DDS10 DNO10 DXK10 EHG10 ERC10 FAY10 FKU10 FUQ10 GEM10 GOI10 GYE10 HIA10 HRW10 IBS10 ILO10 IVK10 JFG10 JPC10 JYY10 KIU10 KSQ10 LCM10 LMI10 LWE10 MGA10 MPW10 MZS10 NJO10 NTK10 ODG10 ONC10 OWY10 PGU10 PQQ10 QAM10 QKI10 QUE10 REA10 RNW10 RXS10 SHO10 SRK10 TBG10 TLC10 TUY10 UEU10 UOQ10 UYM10 VII10 VSE10 WCA10 WLW10 WVS10 K65546 JG65546 TC65546 ACY65546 AMU65546 AWQ65546 BGM65546 BQI65546 CAE65546 CKA65546 CTW65546 DDS65546 DNO65546 DXK65546 EHG65546 ERC65546 FAY65546 FKU65546 FUQ65546 GEM65546 GOI65546 GYE65546 HIA65546 HRW65546 IBS65546 ILO65546 IVK65546 JFG65546 JPC65546 JYY65546 KIU65546 KSQ65546 LCM65546 LMI65546 LWE65546 MGA65546 MPW65546 MZS65546 NJO65546 NTK65546 ODG65546 ONC65546 OWY65546 PGU65546 PQQ65546 QAM65546 QKI65546 QUE65546 REA65546 RNW65546 RXS65546 SHO65546 SRK65546 TBG65546 TLC65546 TUY65546 UEU65546 UOQ65546 UYM65546 VII65546 VSE65546 WCA65546 WLW65546 WVS65546 K131082 JG131082 TC131082 ACY131082 AMU131082 AWQ131082 BGM131082 BQI131082 CAE131082 CKA131082 CTW131082 DDS131082 DNO131082 DXK131082 EHG131082 ERC131082 FAY131082 FKU131082 FUQ131082 GEM131082 GOI131082 GYE131082 HIA131082 HRW131082 IBS131082 ILO131082 IVK131082 JFG131082 JPC131082 JYY131082 KIU131082 KSQ131082 LCM131082 LMI131082 LWE131082 MGA131082 MPW131082 MZS131082 NJO131082 NTK131082 ODG131082 ONC131082 OWY131082 PGU131082 PQQ131082 QAM131082 QKI131082 QUE131082 REA131082 RNW131082 RXS131082 SHO131082 SRK131082 TBG131082 TLC131082 TUY131082 UEU131082 UOQ131082 UYM131082 VII131082 VSE131082 WCA131082 WLW131082 WVS131082 K196618 JG196618 TC196618 ACY196618 AMU196618 AWQ196618 BGM196618 BQI196618 CAE196618 CKA196618 CTW196618 DDS196618 DNO196618 DXK196618 EHG196618 ERC196618 FAY196618 FKU196618 FUQ196618 GEM196618 GOI196618 GYE196618 HIA196618 HRW196618 IBS196618 ILO196618 IVK196618 JFG196618 JPC196618 JYY196618 KIU196618 KSQ196618 LCM196618 LMI196618 LWE196618 MGA196618 MPW196618 MZS196618 NJO196618 NTK196618 ODG196618 ONC196618 OWY196618 PGU196618 PQQ196618 QAM196618 QKI196618 QUE196618 REA196618 RNW196618 RXS196618 SHO196618 SRK196618 TBG196618 TLC196618 TUY196618 UEU196618 UOQ196618 UYM196618 VII196618 VSE196618 WCA196618 WLW196618 WVS196618 K262154 JG262154 TC262154 ACY262154 AMU262154 AWQ262154 BGM262154 BQI262154 CAE262154 CKA262154 CTW262154 DDS262154 DNO262154 DXK262154 EHG262154 ERC262154 FAY262154 FKU262154 FUQ262154 GEM262154 GOI262154 GYE262154 HIA262154 HRW262154 IBS262154 ILO262154 IVK262154 JFG262154 JPC262154 JYY262154 KIU262154 KSQ262154 LCM262154 LMI262154 LWE262154 MGA262154 MPW262154 MZS262154 NJO262154 NTK262154 ODG262154 ONC262154 OWY262154 PGU262154 PQQ262154 QAM262154 QKI262154 QUE262154 REA262154 RNW262154 RXS262154 SHO262154 SRK262154 TBG262154 TLC262154 TUY262154 UEU262154 UOQ262154 UYM262154 VII262154 VSE262154 WCA262154 WLW262154 WVS262154 K327690 JG327690 TC327690 ACY327690 AMU327690 AWQ327690 BGM327690 BQI327690 CAE327690 CKA327690 CTW327690 DDS327690 DNO327690 DXK327690 EHG327690 ERC327690 FAY327690 FKU327690 FUQ327690 GEM327690 GOI327690 GYE327690 HIA327690 HRW327690 IBS327690 ILO327690 IVK327690 JFG327690 JPC327690 JYY327690 KIU327690 KSQ327690 LCM327690 LMI327690 LWE327690 MGA327690 MPW327690 MZS327690 NJO327690 NTK327690 ODG327690 ONC327690 OWY327690 PGU327690 PQQ327690 QAM327690 QKI327690 QUE327690 REA327690 RNW327690 RXS327690 SHO327690 SRK327690 TBG327690 TLC327690 TUY327690 UEU327690 UOQ327690 UYM327690 VII327690 VSE327690 WCA327690 WLW327690 WVS327690 K393226 JG393226 TC393226 ACY393226 AMU393226 AWQ393226 BGM393226 BQI393226 CAE393226 CKA393226 CTW393226 DDS393226 DNO393226 DXK393226 EHG393226 ERC393226 FAY393226 FKU393226 FUQ393226 GEM393226 GOI393226 GYE393226 HIA393226 HRW393226 IBS393226 ILO393226 IVK393226 JFG393226 JPC393226 JYY393226 KIU393226 KSQ393226 LCM393226 LMI393226 LWE393226 MGA393226 MPW393226 MZS393226 NJO393226 NTK393226 ODG393226 ONC393226 OWY393226 PGU393226 PQQ393226 QAM393226 QKI393226 QUE393226 REA393226 RNW393226 RXS393226 SHO393226 SRK393226 TBG393226 TLC393226 TUY393226 UEU393226 UOQ393226 UYM393226 VII393226 VSE393226 WCA393226 WLW393226 WVS393226 K458762 JG458762 TC458762 ACY458762 AMU458762 AWQ458762 BGM458762 BQI458762 CAE458762 CKA458762 CTW458762 DDS458762 DNO458762 DXK458762 EHG458762 ERC458762 FAY458762 FKU458762 FUQ458762 GEM458762 GOI458762 GYE458762 HIA458762 HRW458762 IBS458762 ILO458762 IVK458762 JFG458762 JPC458762 JYY458762 KIU458762 KSQ458762 LCM458762 LMI458762 LWE458762 MGA458762 MPW458762 MZS458762 NJO458762 NTK458762 ODG458762 ONC458762 OWY458762 PGU458762 PQQ458762 QAM458762 QKI458762 QUE458762 REA458762 RNW458762 RXS458762 SHO458762 SRK458762 TBG458762 TLC458762 TUY458762 UEU458762 UOQ458762 UYM458762 VII458762 VSE458762 WCA458762 WLW458762 WVS458762 K524298 JG524298 TC524298 ACY524298 AMU524298 AWQ524298 BGM524298 BQI524298 CAE524298 CKA524298 CTW524298 DDS524298 DNO524298 DXK524298 EHG524298 ERC524298 FAY524298 FKU524298 FUQ524298 GEM524298 GOI524298 GYE524298 HIA524298 HRW524298 IBS524298 ILO524298 IVK524298 JFG524298 JPC524298 JYY524298 KIU524298 KSQ524298 LCM524298 LMI524298 LWE524298 MGA524298 MPW524298 MZS524298 NJO524298 NTK524298 ODG524298 ONC524298 OWY524298 PGU524298 PQQ524298 QAM524298 QKI524298 QUE524298 REA524298 RNW524298 RXS524298 SHO524298 SRK524298 TBG524298 TLC524298 TUY524298 UEU524298 UOQ524298 UYM524298 VII524298 VSE524298 WCA524298 WLW524298 WVS524298 K589834 JG589834 TC589834 ACY589834 AMU589834 AWQ589834 BGM589834 BQI589834 CAE589834 CKA589834 CTW589834 DDS589834 DNO589834 DXK589834 EHG589834 ERC589834 FAY589834 FKU589834 FUQ589834 GEM589834 GOI589834 GYE589834 HIA589834 HRW589834 IBS589834 ILO589834 IVK589834 JFG589834 JPC589834 JYY589834 KIU589834 KSQ589834 LCM589834 LMI589834 LWE589834 MGA589834 MPW589834 MZS589834 NJO589834 NTK589834 ODG589834 ONC589834 OWY589834 PGU589834 PQQ589834 QAM589834 QKI589834 QUE589834 REA589834 RNW589834 RXS589834 SHO589834 SRK589834 TBG589834 TLC589834 TUY589834 UEU589834 UOQ589834 UYM589834 VII589834 VSE589834 WCA589834 WLW589834 WVS589834 K655370 JG655370 TC655370 ACY655370 AMU655370 AWQ655370 BGM655370 BQI655370 CAE655370 CKA655370 CTW655370 DDS655370 DNO655370 DXK655370 EHG655370 ERC655370 FAY655370 FKU655370 FUQ655370 GEM655370 GOI655370 GYE655370 HIA655370 HRW655370 IBS655370 ILO655370 IVK655370 JFG655370 JPC655370 JYY655370 KIU655370 KSQ655370 LCM655370 LMI655370 LWE655370 MGA655370 MPW655370 MZS655370 NJO655370 NTK655370 ODG655370 ONC655370 OWY655370 PGU655370 PQQ655370 QAM655370 QKI655370 QUE655370 REA655370 RNW655370 RXS655370 SHO655370 SRK655370 TBG655370 TLC655370 TUY655370 UEU655370 UOQ655370 UYM655370 VII655370 VSE655370 WCA655370 WLW655370 WVS655370 K720906 JG720906 TC720906 ACY720906 AMU720906 AWQ720906 BGM720906 BQI720906 CAE720906 CKA720906 CTW720906 DDS720906 DNO720906 DXK720906 EHG720906 ERC720906 FAY720906 FKU720906 FUQ720906 GEM720906 GOI720906 GYE720906 HIA720906 HRW720906 IBS720906 ILO720906 IVK720906 JFG720906 JPC720906 JYY720906 KIU720906 KSQ720906 LCM720906 LMI720906 LWE720906 MGA720906 MPW720906 MZS720906 NJO720906 NTK720906 ODG720906 ONC720906 OWY720906 PGU720906 PQQ720906 QAM720906 QKI720906 QUE720906 REA720906 RNW720906 RXS720906 SHO720906 SRK720906 TBG720906 TLC720906 TUY720906 UEU720906 UOQ720906 UYM720906 VII720906 VSE720906 WCA720906 WLW720906 WVS720906 K786442 JG786442 TC786442 ACY786442 AMU786442 AWQ786442 BGM786442 BQI786442 CAE786442 CKA786442 CTW786442 DDS786442 DNO786442 DXK786442 EHG786442 ERC786442 FAY786442 FKU786442 FUQ786442 GEM786442 GOI786442 GYE786442 HIA786442 HRW786442 IBS786442 ILO786442 IVK786442 JFG786442 JPC786442 JYY786442 KIU786442 KSQ786442 LCM786442 LMI786442 LWE786442 MGA786442 MPW786442 MZS786442 NJO786442 NTK786442 ODG786442 ONC786442 OWY786442 PGU786442 PQQ786442 QAM786442 QKI786442 QUE786442 REA786442 RNW786442 RXS786442 SHO786442 SRK786442 TBG786442 TLC786442 TUY786442 UEU786442 UOQ786442 UYM786442 VII786442 VSE786442 WCA786442 WLW786442 WVS786442 K851978 JG851978 TC851978 ACY851978 AMU851978 AWQ851978 BGM851978 BQI851978 CAE851978 CKA851978 CTW851978 DDS851978 DNO851978 DXK851978 EHG851978 ERC851978 FAY851978 FKU851978 FUQ851978 GEM851978 GOI851978 GYE851978 HIA851978 HRW851978 IBS851978 ILO851978 IVK851978 JFG851978 JPC851978 JYY851978 KIU851978 KSQ851978 LCM851978 LMI851978 LWE851978 MGA851978 MPW851978 MZS851978 NJO851978 NTK851978 ODG851978 ONC851978 OWY851978 PGU851978 PQQ851978 QAM851978 QKI851978 QUE851978 REA851978 RNW851978 RXS851978 SHO851978 SRK851978 TBG851978 TLC851978 TUY851978 UEU851978 UOQ851978 UYM851978 VII851978 VSE851978 WCA851978 WLW851978 WVS851978 K917514 JG917514 TC917514 ACY917514 AMU917514 AWQ917514 BGM917514 BQI917514 CAE917514 CKA917514 CTW917514 DDS917514 DNO917514 DXK917514 EHG917514 ERC917514 FAY917514 FKU917514 FUQ917514 GEM917514 GOI917514 GYE917514 HIA917514 HRW917514 IBS917514 ILO917514 IVK917514 JFG917514 JPC917514 JYY917514 KIU917514 KSQ917514 LCM917514 LMI917514 LWE917514 MGA917514 MPW917514 MZS917514 NJO917514 NTK917514 ODG917514 ONC917514 OWY917514 PGU917514 PQQ917514 QAM917514 QKI917514 QUE917514 REA917514 RNW917514 RXS917514 SHO917514 SRK917514 TBG917514 TLC917514 TUY917514 UEU917514 UOQ917514 UYM917514 VII917514 VSE917514 WCA917514 WLW917514 WVS917514 K983050 JG983050 TC983050 ACY983050 AMU983050 AWQ983050 BGM983050 BQI983050 CAE983050 CKA983050 CTW983050 DDS983050 DNO983050 DXK983050 EHG983050 ERC983050 FAY983050 FKU983050 FUQ983050 GEM983050 GOI983050 GYE983050 HIA983050 HRW983050 IBS983050 ILO983050 IVK983050 JFG983050 JPC983050 JYY983050 KIU983050 KSQ983050 LCM983050 LMI983050 LWE983050 MGA983050 MPW983050 MZS983050 NJO983050 NTK983050 ODG983050 ONC983050 OWY983050 PGU983050 PQQ983050 QAM983050 QKI983050 QUE983050 REA983050 RNW983050 RXS983050 SHO983050 SRK983050 TBG983050 TLC983050 TUY983050 UEU983050 UOQ983050 UYM983050 VII983050 VSE983050 WCA983050 WLW983050 WVS983050 G10:H10 JC10:JD10 SY10:SZ10 ACU10:ACV10 AMQ10:AMR10 AWM10:AWN10 BGI10:BGJ10 BQE10:BQF10 CAA10:CAB10 CJW10:CJX10 CTS10:CTT10 DDO10:DDP10 DNK10:DNL10 DXG10:DXH10 EHC10:EHD10 EQY10:EQZ10 FAU10:FAV10 FKQ10:FKR10 FUM10:FUN10 GEI10:GEJ10 GOE10:GOF10 GYA10:GYB10 HHW10:HHX10 HRS10:HRT10 IBO10:IBP10 ILK10:ILL10 IVG10:IVH10 JFC10:JFD10 JOY10:JOZ10 JYU10:JYV10 KIQ10:KIR10 KSM10:KSN10 LCI10:LCJ10 LME10:LMF10 LWA10:LWB10 MFW10:MFX10 MPS10:MPT10 MZO10:MZP10 NJK10:NJL10 NTG10:NTH10 ODC10:ODD10 OMY10:OMZ10 OWU10:OWV10 PGQ10:PGR10 PQM10:PQN10 QAI10:QAJ10 QKE10:QKF10 QUA10:QUB10 RDW10:RDX10 RNS10:RNT10 RXO10:RXP10 SHK10:SHL10 SRG10:SRH10 TBC10:TBD10 TKY10:TKZ10 TUU10:TUV10 UEQ10:UER10 UOM10:UON10 UYI10:UYJ10 VIE10:VIF10 VSA10:VSB10 WBW10:WBX10 WLS10:WLT10 WVO10:WVP10 G65546:H65546 JC65546:JD65546 SY65546:SZ65546 ACU65546:ACV65546 AMQ65546:AMR65546 AWM65546:AWN65546 BGI65546:BGJ65546 BQE65546:BQF65546 CAA65546:CAB65546 CJW65546:CJX65546 CTS65546:CTT65546 DDO65546:DDP65546 DNK65546:DNL65546 DXG65546:DXH65546 EHC65546:EHD65546 EQY65546:EQZ65546 FAU65546:FAV65546 FKQ65546:FKR65546 FUM65546:FUN65546 GEI65546:GEJ65546 GOE65546:GOF65546 GYA65546:GYB65546 HHW65546:HHX65546 HRS65546:HRT65546 IBO65546:IBP65546 ILK65546:ILL65546 IVG65546:IVH65546 JFC65546:JFD65546 JOY65546:JOZ65546 JYU65546:JYV65546 KIQ65546:KIR65546 KSM65546:KSN65546 LCI65546:LCJ65546 LME65546:LMF65546 LWA65546:LWB65546 MFW65546:MFX65546 MPS65546:MPT65546 MZO65546:MZP65546 NJK65546:NJL65546 NTG65546:NTH65546 ODC65546:ODD65546 OMY65546:OMZ65546 OWU65546:OWV65546 PGQ65546:PGR65546 PQM65546:PQN65546 QAI65546:QAJ65546 QKE65546:QKF65546 QUA65546:QUB65546 RDW65546:RDX65546 RNS65546:RNT65546 RXO65546:RXP65546 SHK65546:SHL65546 SRG65546:SRH65546 TBC65546:TBD65546 TKY65546:TKZ65546 TUU65546:TUV65546 UEQ65546:UER65546 UOM65546:UON65546 UYI65546:UYJ65546 VIE65546:VIF65546 VSA65546:VSB65546 WBW65546:WBX65546 WLS65546:WLT65546 WVO65546:WVP65546 G131082:H131082 JC131082:JD131082 SY131082:SZ131082 ACU131082:ACV131082 AMQ131082:AMR131082 AWM131082:AWN131082 BGI131082:BGJ131082 BQE131082:BQF131082 CAA131082:CAB131082 CJW131082:CJX131082 CTS131082:CTT131082 DDO131082:DDP131082 DNK131082:DNL131082 DXG131082:DXH131082 EHC131082:EHD131082 EQY131082:EQZ131082 FAU131082:FAV131082 FKQ131082:FKR131082 FUM131082:FUN131082 GEI131082:GEJ131082 GOE131082:GOF131082 GYA131082:GYB131082 HHW131082:HHX131082 HRS131082:HRT131082 IBO131082:IBP131082 ILK131082:ILL131082 IVG131082:IVH131082 JFC131082:JFD131082 JOY131082:JOZ131082 JYU131082:JYV131082 KIQ131082:KIR131082 KSM131082:KSN131082 LCI131082:LCJ131082 LME131082:LMF131082 LWA131082:LWB131082 MFW131082:MFX131082 MPS131082:MPT131082 MZO131082:MZP131082 NJK131082:NJL131082 NTG131082:NTH131082 ODC131082:ODD131082 OMY131082:OMZ131082 OWU131082:OWV131082 PGQ131082:PGR131082 PQM131082:PQN131082 QAI131082:QAJ131082 QKE131082:QKF131082 QUA131082:QUB131082 RDW131082:RDX131082 RNS131082:RNT131082 RXO131082:RXP131082 SHK131082:SHL131082 SRG131082:SRH131082 TBC131082:TBD131082 TKY131082:TKZ131082 TUU131082:TUV131082 UEQ131082:UER131082 UOM131082:UON131082 UYI131082:UYJ131082 VIE131082:VIF131082 VSA131082:VSB131082 WBW131082:WBX131082 WLS131082:WLT131082 WVO131082:WVP131082 G196618:H196618 JC196618:JD196618 SY196618:SZ196618 ACU196618:ACV196618 AMQ196618:AMR196618 AWM196618:AWN196618 BGI196618:BGJ196618 BQE196618:BQF196618 CAA196618:CAB196618 CJW196618:CJX196618 CTS196618:CTT196618 DDO196618:DDP196618 DNK196618:DNL196618 DXG196618:DXH196618 EHC196618:EHD196618 EQY196618:EQZ196618 FAU196618:FAV196618 FKQ196618:FKR196618 FUM196618:FUN196618 GEI196618:GEJ196618 GOE196618:GOF196618 GYA196618:GYB196618 HHW196618:HHX196618 HRS196618:HRT196618 IBO196618:IBP196618 ILK196618:ILL196618 IVG196618:IVH196618 JFC196618:JFD196618 JOY196618:JOZ196618 JYU196618:JYV196618 KIQ196618:KIR196618 KSM196618:KSN196618 LCI196618:LCJ196618 LME196618:LMF196618 LWA196618:LWB196618 MFW196618:MFX196618 MPS196618:MPT196618 MZO196618:MZP196618 NJK196618:NJL196618 NTG196618:NTH196618 ODC196618:ODD196618 OMY196618:OMZ196618 OWU196618:OWV196618 PGQ196618:PGR196618 PQM196618:PQN196618 QAI196618:QAJ196618 QKE196618:QKF196618 QUA196618:QUB196618 RDW196618:RDX196618 RNS196618:RNT196618 RXO196618:RXP196618 SHK196618:SHL196618 SRG196618:SRH196618 TBC196618:TBD196618 TKY196618:TKZ196618 TUU196618:TUV196618 UEQ196618:UER196618 UOM196618:UON196618 UYI196618:UYJ196618 VIE196618:VIF196618 VSA196618:VSB196618 WBW196618:WBX196618 WLS196618:WLT196618 WVO196618:WVP196618 G262154:H262154 JC262154:JD262154 SY262154:SZ262154 ACU262154:ACV262154 AMQ262154:AMR262154 AWM262154:AWN262154 BGI262154:BGJ262154 BQE262154:BQF262154 CAA262154:CAB262154 CJW262154:CJX262154 CTS262154:CTT262154 DDO262154:DDP262154 DNK262154:DNL262154 DXG262154:DXH262154 EHC262154:EHD262154 EQY262154:EQZ262154 FAU262154:FAV262154 FKQ262154:FKR262154 FUM262154:FUN262154 GEI262154:GEJ262154 GOE262154:GOF262154 GYA262154:GYB262154 HHW262154:HHX262154 HRS262154:HRT262154 IBO262154:IBP262154 ILK262154:ILL262154 IVG262154:IVH262154 JFC262154:JFD262154 JOY262154:JOZ262154 JYU262154:JYV262154 KIQ262154:KIR262154 KSM262154:KSN262154 LCI262154:LCJ262154 LME262154:LMF262154 LWA262154:LWB262154 MFW262154:MFX262154 MPS262154:MPT262154 MZO262154:MZP262154 NJK262154:NJL262154 NTG262154:NTH262154 ODC262154:ODD262154 OMY262154:OMZ262154 OWU262154:OWV262154 PGQ262154:PGR262154 PQM262154:PQN262154 QAI262154:QAJ262154 QKE262154:QKF262154 QUA262154:QUB262154 RDW262154:RDX262154 RNS262154:RNT262154 RXO262154:RXP262154 SHK262154:SHL262154 SRG262154:SRH262154 TBC262154:TBD262154 TKY262154:TKZ262154 TUU262154:TUV262154 UEQ262154:UER262154 UOM262154:UON262154 UYI262154:UYJ262154 VIE262154:VIF262154 VSA262154:VSB262154 WBW262154:WBX262154 WLS262154:WLT262154 WVO262154:WVP262154 G327690:H327690 JC327690:JD327690 SY327690:SZ327690 ACU327690:ACV327690 AMQ327690:AMR327690 AWM327690:AWN327690 BGI327690:BGJ327690 BQE327690:BQF327690 CAA327690:CAB327690 CJW327690:CJX327690 CTS327690:CTT327690 DDO327690:DDP327690 DNK327690:DNL327690 DXG327690:DXH327690 EHC327690:EHD327690 EQY327690:EQZ327690 FAU327690:FAV327690 FKQ327690:FKR327690 FUM327690:FUN327690 GEI327690:GEJ327690 GOE327690:GOF327690 GYA327690:GYB327690 HHW327690:HHX327690 HRS327690:HRT327690 IBO327690:IBP327690 ILK327690:ILL327690 IVG327690:IVH327690 JFC327690:JFD327690 JOY327690:JOZ327690 JYU327690:JYV327690 KIQ327690:KIR327690 KSM327690:KSN327690 LCI327690:LCJ327690 LME327690:LMF327690 LWA327690:LWB327690 MFW327690:MFX327690 MPS327690:MPT327690 MZO327690:MZP327690 NJK327690:NJL327690 NTG327690:NTH327690 ODC327690:ODD327690 OMY327690:OMZ327690 OWU327690:OWV327690 PGQ327690:PGR327690 PQM327690:PQN327690 QAI327690:QAJ327690 QKE327690:QKF327690 QUA327690:QUB327690 RDW327690:RDX327690 RNS327690:RNT327690 RXO327690:RXP327690 SHK327690:SHL327690 SRG327690:SRH327690 TBC327690:TBD327690 TKY327690:TKZ327690 TUU327690:TUV327690 UEQ327690:UER327690 UOM327690:UON327690 UYI327690:UYJ327690 VIE327690:VIF327690 VSA327690:VSB327690 WBW327690:WBX327690 WLS327690:WLT327690 WVO327690:WVP327690 G393226:H393226 JC393226:JD393226 SY393226:SZ393226 ACU393226:ACV393226 AMQ393226:AMR393226 AWM393226:AWN393226 BGI393226:BGJ393226 BQE393226:BQF393226 CAA393226:CAB393226 CJW393226:CJX393226 CTS393226:CTT393226 DDO393226:DDP393226 DNK393226:DNL393226 DXG393226:DXH393226 EHC393226:EHD393226 EQY393226:EQZ393226 FAU393226:FAV393226 FKQ393226:FKR393226 FUM393226:FUN393226 GEI393226:GEJ393226 GOE393226:GOF393226 GYA393226:GYB393226 HHW393226:HHX393226 HRS393226:HRT393226 IBO393226:IBP393226 ILK393226:ILL393226 IVG393226:IVH393226 JFC393226:JFD393226 JOY393226:JOZ393226 JYU393226:JYV393226 KIQ393226:KIR393226 KSM393226:KSN393226 LCI393226:LCJ393226 LME393226:LMF393226 LWA393226:LWB393226 MFW393226:MFX393226 MPS393226:MPT393226 MZO393226:MZP393226 NJK393226:NJL393226 NTG393226:NTH393226 ODC393226:ODD393226 OMY393226:OMZ393226 OWU393226:OWV393226 PGQ393226:PGR393226 PQM393226:PQN393226 QAI393226:QAJ393226 QKE393226:QKF393226 QUA393226:QUB393226 RDW393226:RDX393226 RNS393226:RNT393226 RXO393226:RXP393226 SHK393226:SHL393226 SRG393226:SRH393226 TBC393226:TBD393226 TKY393226:TKZ393226 TUU393226:TUV393226 UEQ393226:UER393226 UOM393226:UON393226 UYI393226:UYJ393226 VIE393226:VIF393226 VSA393226:VSB393226 WBW393226:WBX393226 WLS393226:WLT393226 WVO393226:WVP393226 G458762:H458762 JC458762:JD458762 SY458762:SZ458762 ACU458762:ACV458762 AMQ458762:AMR458762 AWM458762:AWN458762 BGI458762:BGJ458762 BQE458762:BQF458762 CAA458762:CAB458762 CJW458762:CJX458762 CTS458762:CTT458762 DDO458762:DDP458762 DNK458762:DNL458762 DXG458762:DXH458762 EHC458762:EHD458762 EQY458762:EQZ458762 FAU458762:FAV458762 FKQ458762:FKR458762 FUM458762:FUN458762 GEI458762:GEJ458762 GOE458762:GOF458762 GYA458762:GYB458762 HHW458762:HHX458762 HRS458762:HRT458762 IBO458762:IBP458762 ILK458762:ILL458762 IVG458762:IVH458762 JFC458762:JFD458762 JOY458762:JOZ458762 JYU458762:JYV458762 KIQ458762:KIR458762 KSM458762:KSN458762 LCI458762:LCJ458762 LME458762:LMF458762 LWA458762:LWB458762 MFW458762:MFX458762 MPS458762:MPT458762 MZO458762:MZP458762 NJK458762:NJL458762 NTG458762:NTH458762 ODC458762:ODD458762 OMY458762:OMZ458762 OWU458762:OWV458762 PGQ458762:PGR458762 PQM458762:PQN458762 QAI458762:QAJ458762 QKE458762:QKF458762 QUA458762:QUB458762 RDW458762:RDX458762 RNS458762:RNT458762 RXO458762:RXP458762 SHK458762:SHL458762 SRG458762:SRH458762 TBC458762:TBD458762 TKY458762:TKZ458762 TUU458762:TUV458762 UEQ458762:UER458762 UOM458762:UON458762 UYI458762:UYJ458762 VIE458762:VIF458762 VSA458762:VSB458762 WBW458762:WBX458762 WLS458762:WLT458762 WVO458762:WVP458762 G524298:H524298 JC524298:JD524298 SY524298:SZ524298 ACU524298:ACV524298 AMQ524298:AMR524298 AWM524298:AWN524298 BGI524298:BGJ524298 BQE524298:BQF524298 CAA524298:CAB524298 CJW524298:CJX524298 CTS524298:CTT524298 DDO524298:DDP524298 DNK524298:DNL524298 DXG524298:DXH524298 EHC524298:EHD524298 EQY524298:EQZ524298 FAU524298:FAV524298 FKQ524298:FKR524298 FUM524298:FUN524298 GEI524298:GEJ524298 GOE524298:GOF524298 GYA524298:GYB524298 HHW524298:HHX524298 HRS524298:HRT524298 IBO524298:IBP524298 ILK524298:ILL524298 IVG524298:IVH524298 JFC524298:JFD524298 JOY524298:JOZ524298 JYU524298:JYV524298 KIQ524298:KIR524298 KSM524298:KSN524298 LCI524298:LCJ524298 LME524298:LMF524298 LWA524298:LWB524298 MFW524298:MFX524298 MPS524298:MPT524298 MZO524298:MZP524298 NJK524298:NJL524298 NTG524298:NTH524298 ODC524298:ODD524298 OMY524298:OMZ524298 OWU524298:OWV524298 PGQ524298:PGR524298 PQM524298:PQN524298 QAI524298:QAJ524298 QKE524298:QKF524298 QUA524298:QUB524298 RDW524298:RDX524298 RNS524298:RNT524298 RXO524298:RXP524298 SHK524298:SHL524298 SRG524298:SRH524298 TBC524298:TBD524298 TKY524298:TKZ524298 TUU524298:TUV524298 UEQ524298:UER524298 UOM524298:UON524298 UYI524298:UYJ524298 VIE524298:VIF524298 VSA524298:VSB524298 WBW524298:WBX524298 WLS524298:WLT524298 WVO524298:WVP524298 G589834:H589834 JC589834:JD589834 SY589834:SZ589834 ACU589834:ACV589834 AMQ589834:AMR589834 AWM589834:AWN589834 BGI589834:BGJ589834 BQE589834:BQF589834 CAA589834:CAB589834 CJW589834:CJX589834 CTS589834:CTT589834 DDO589834:DDP589834 DNK589834:DNL589834 DXG589834:DXH589834 EHC589834:EHD589834 EQY589834:EQZ589834 FAU589834:FAV589834 FKQ589834:FKR589834 FUM589834:FUN589834 GEI589834:GEJ589834 GOE589834:GOF589834 GYA589834:GYB589834 HHW589834:HHX589834 HRS589834:HRT589834 IBO589834:IBP589834 ILK589834:ILL589834 IVG589834:IVH589834 JFC589834:JFD589834 JOY589834:JOZ589834 JYU589834:JYV589834 KIQ589834:KIR589834 KSM589834:KSN589834 LCI589834:LCJ589834 LME589834:LMF589834 LWA589834:LWB589834 MFW589834:MFX589834 MPS589834:MPT589834 MZO589834:MZP589834 NJK589834:NJL589834 NTG589834:NTH589834 ODC589834:ODD589834 OMY589834:OMZ589834 OWU589834:OWV589834 PGQ589834:PGR589834 PQM589834:PQN589834 QAI589834:QAJ589834 QKE589834:QKF589834 QUA589834:QUB589834 RDW589834:RDX589834 RNS589834:RNT589834 RXO589834:RXP589834 SHK589834:SHL589834 SRG589834:SRH589834 TBC589834:TBD589834 TKY589834:TKZ589834 TUU589834:TUV589834 UEQ589834:UER589834 UOM589834:UON589834 UYI589834:UYJ589834 VIE589834:VIF589834 VSA589834:VSB589834 WBW589834:WBX589834 WLS589834:WLT589834 WVO589834:WVP589834 G655370:H655370 JC655370:JD655370 SY655370:SZ655370 ACU655370:ACV655370 AMQ655370:AMR655370 AWM655370:AWN655370 BGI655370:BGJ655370 BQE655370:BQF655370 CAA655370:CAB655370 CJW655370:CJX655370 CTS655370:CTT655370 DDO655370:DDP655370 DNK655370:DNL655370 DXG655370:DXH655370 EHC655370:EHD655370 EQY655370:EQZ655370 FAU655370:FAV655370 FKQ655370:FKR655370 FUM655370:FUN655370 GEI655370:GEJ655370 GOE655370:GOF655370 GYA655370:GYB655370 HHW655370:HHX655370 HRS655370:HRT655370 IBO655370:IBP655370 ILK655370:ILL655370 IVG655370:IVH655370 JFC655370:JFD655370 JOY655370:JOZ655370 JYU655370:JYV655370 KIQ655370:KIR655370 KSM655370:KSN655370 LCI655370:LCJ655370 LME655370:LMF655370 LWA655370:LWB655370 MFW655370:MFX655370 MPS655370:MPT655370 MZO655370:MZP655370 NJK655370:NJL655370 NTG655370:NTH655370 ODC655370:ODD655370 OMY655370:OMZ655370 OWU655370:OWV655370 PGQ655370:PGR655370 PQM655370:PQN655370 QAI655370:QAJ655370 QKE655370:QKF655370 QUA655370:QUB655370 RDW655370:RDX655370 RNS655370:RNT655370 RXO655370:RXP655370 SHK655370:SHL655370 SRG655370:SRH655370 TBC655370:TBD655370 TKY655370:TKZ655370 TUU655370:TUV655370 UEQ655370:UER655370 UOM655370:UON655370 UYI655370:UYJ655370 VIE655370:VIF655370 VSA655370:VSB655370 WBW655370:WBX655370 WLS655370:WLT655370 WVO655370:WVP655370 G720906:H720906 JC720906:JD720906 SY720906:SZ720906 ACU720906:ACV720906 AMQ720906:AMR720906 AWM720906:AWN720906 BGI720906:BGJ720906 BQE720906:BQF720906 CAA720906:CAB720906 CJW720906:CJX720906 CTS720906:CTT720906 DDO720906:DDP720906 DNK720906:DNL720906 DXG720906:DXH720906 EHC720906:EHD720906 EQY720906:EQZ720906 FAU720906:FAV720906 FKQ720906:FKR720906 FUM720906:FUN720906 GEI720906:GEJ720906 GOE720906:GOF720906 GYA720906:GYB720906 HHW720906:HHX720906 HRS720906:HRT720906 IBO720906:IBP720906 ILK720906:ILL720906 IVG720906:IVH720906 JFC720906:JFD720906 JOY720906:JOZ720906 JYU720906:JYV720906 KIQ720906:KIR720906 KSM720906:KSN720906 LCI720906:LCJ720906 LME720906:LMF720906 LWA720906:LWB720906 MFW720906:MFX720906 MPS720906:MPT720906 MZO720906:MZP720906 NJK720906:NJL720906 NTG720906:NTH720906 ODC720906:ODD720906 OMY720906:OMZ720906 OWU720906:OWV720906 PGQ720906:PGR720906 PQM720906:PQN720906 QAI720906:QAJ720906 QKE720906:QKF720906 QUA720906:QUB720906 RDW720906:RDX720906 RNS720906:RNT720906 RXO720906:RXP720906 SHK720906:SHL720906 SRG720906:SRH720906 TBC720906:TBD720906 TKY720906:TKZ720906 TUU720906:TUV720906 UEQ720906:UER720906 UOM720906:UON720906 UYI720906:UYJ720906 VIE720906:VIF720906 VSA720906:VSB720906 WBW720906:WBX720906 WLS720906:WLT720906 WVO720906:WVP720906 G786442:H786442 JC786442:JD786442 SY786442:SZ786442 ACU786442:ACV786442 AMQ786442:AMR786442 AWM786442:AWN786442 BGI786442:BGJ786442 BQE786442:BQF786442 CAA786442:CAB786442 CJW786442:CJX786442 CTS786442:CTT786442 DDO786442:DDP786442 DNK786442:DNL786442 DXG786442:DXH786442 EHC786442:EHD786442 EQY786442:EQZ786442 FAU786442:FAV786442 FKQ786442:FKR786442 FUM786442:FUN786442 GEI786442:GEJ786442 GOE786442:GOF786442 GYA786442:GYB786442 HHW786442:HHX786442 HRS786442:HRT786442 IBO786442:IBP786442 ILK786442:ILL786442 IVG786442:IVH786442 JFC786442:JFD786442 JOY786442:JOZ786442 JYU786442:JYV786442 KIQ786442:KIR786442 KSM786442:KSN786442 LCI786442:LCJ786442 LME786442:LMF786442 LWA786442:LWB786442 MFW786442:MFX786442 MPS786442:MPT786442 MZO786442:MZP786442 NJK786442:NJL786442 NTG786442:NTH786442 ODC786442:ODD786442 OMY786442:OMZ786442 OWU786442:OWV786442 PGQ786442:PGR786442 PQM786442:PQN786442 QAI786442:QAJ786442 QKE786442:QKF786442 QUA786442:QUB786442 RDW786442:RDX786442 RNS786442:RNT786442 RXO786442:RXP786442 SHK786442:SHL786442 SRG786442:SRH786442 TBC786442:TBD786442 TKY786442:TKZ786442 TUU786442:TUV786442 UEQ786442:UER786442 UOM786442:UON786442 UYI786442:UYJ786442 VIE786442:VIF786442 VSA786442:VSB786442 WBW786442:WBX786442 WLS786442:WLT786442 WVO786442:WVP786442 G851978:H851978 JC851978:JD851978 SY851978:SZ851978 ACU851978:ACV851978 AMQ851978:AMR851978 AWM851978:AWN851978 BGI851978:BGJ851978 BQE851978:BQF851978 CAA851978:CAB851978 CJW851978:CJX851978 CTS851978:CTT851978 DDO851978:DDP851978 DNK851978:DNL851978 DXG851978:DXH851978 EHC851978:EHD851978 EQY851978:EQZ851978 FAU851978:FAV851978 FKQ851978:FKR851978 FUM851978:FUN851978 GEI851978:GEJ851978 GOE851978:GOF851978 GYA851978:GYB851978 HHW851978:HHX851978 HRS851978:HRT851978 IBO851978:IBP851978 ILK851978:ILL851978 IVG851978:IVH851978 JFC851978:JFD851978 JOY851978:JOZ851978 JYU851978:JYV851978 KIQ851978:KIR851978 KSM851978:KSN851978 LCI851978:LCJ851978 LME851978:LMF851978 LWA851978:LWB851978 MFW851978:MFX851978 MPS851978:MPT851978 MZO851978:MZP851978 NJK851978:NJL851978 NTG851978:NTH851978 ODC851978:ODD851978 OMY851978:OMZ851978 OWU851978:OWV851978 PGQ851978:PGR851978 PQM851978:PQN851978 QAI851978:QAJ851978 QKE851978:QKF851978 QUA851978:QUB851978 RDW851978:RDX851978 RNS851978:RNT851978 RXO851978:RXP851978 SHK851978:SHL851978 SRG851978:SRH851978 TBC851978:TBD851978 TKY851978:TKZ851978 TUU851978:TUV851978 UEQ851978:UER851978 UOM851978:UON851978 UYI851978:UYJ851978 VIE851978:VIF851978 VSA851978:VSB851978 WBW851978:WBX851978 WLS851978:WLT851978 WVO851978:WVP851978 G917514:H917514 JC917514:JD917514 SY917514:SZ917514 ACU917514:ACV917514 AMQ917514:AMR917514 AWM917514:AWN917514 BGI917514:BGJ917514 BQE917514:BQF917514 CAA917514:CAB917514 CJW917514:CJX917514 CTS917514:CTT917514 DDO917514:DDP917514 DNK917514:DNL917514 DXG917514:DXH917514 EHC917514:EHD917514 EQY917514:EQZ917514 FAU917514:FAV917514 FKQ917514:FKR917514 FUM917514:FUN917514 GEI917514:GEJ917514 GOE917514:GOF917514 GYA917514:GYB917514 HHW917514:HHX917514 HRS917514:HRT917514 IBO917514:IBP917514 ILK917514:ILL917514 IVG917514:IVH917514 JFC917514:JFD917514 JOY917514:JOZ917514 JYU917514:JYV917514 KIQ917514:KIR917514 KSM917514:KSN917514 LCI917514:LCJ917514 LME917514:LMF917514 LWA917514:LWB917514 MFW917514:MFX917514 MPS917514:MPT917514 MZO917514:MZP917514 NJK917514:NJL917514 NTG917514:NTH917514 ODC917514:ODD917514 OMY917514:OMZ917514 OWU917514:OWV917514 PGQ917514:PGR917514 PQM917514:PQN917514 QAI917514:QAJ917514 QKE917514:QKF917514 QUA917514:QUB917514 RDW917514:RDX917514 RNS917514:RNT917514 RXO917514:RXP917514 SHK917514:SHL917514 SRG917514:SRH917514 TBC917514:TBD917514 TKY917514:TKZ917514 TUU917514:TUV917514 UEQ917514:UER917514 UOM917514:UON917514 UYI917514:UYJ917514 VIE917514:VIF917514 VSA917514:VSB917514 WBW917514:WBX917514 WLS917514:WLT917514 WVO917514:WVP917514 G983050:H983050 JC983050:JD983050 SY983050:SZ983050 ACU983050:ACV983050 AMQ983050:AMR983050 AWM983050:AWN983050 BGI983050:BGJ983050 BQE983050:BQF983050 CAA983050:CAB983050 CJW983050:CJX983050 CTS983050:CTT983050 DDO983050:DDP983050 DNK983050:DNL983050 DXG983050:DXH983050 EHC983050:EHD983050 EQY983050:EQZ983050 FAU983050:FAV983050 FKQ983050:FKR983050 FUM983050:FUN983050 GEI983050:GEJ983050 GOE983050:GOF983050 GYA983050:GYB983050 HHW983050:HHX983050 HRS983050:HRT983050 IBO983050:IBP983050 ILK983050:ILL983050 IVG983050:IVH983050 JFC983050:JFD983050 JOY983050:JOZ983050 JYU983050:JYV983050 KIQ983050:KIR983050 KSM983050:KSN983050 LCI983050:LCJ983050 LME983050:LMF983050 LWA983050:LWB983050 MFW983050:MFX983050 MPS983050:MPT983050 MZO983050:MZP983050 NJK983050:NJL983050 NTG983050:NTH983050 ODC983050:ODD983050 OMY983050:OMZ983050 OWU983050:OWV983050 PGQ983050:PGR983050 PQM983050:PQN983050 QAI983050:QAJ983050 QKE983050:QKF983050 QUA983050:QUB983050 RDW983050:RDX983050 RNS983050:RNT983050 RXO983050:RXP983050 SHK983050:SHL983050 SRG983050:SRH983050 TBC983050:TBD983050 TKY983050:TKZ983050 TUU983050:TUV983050 UEQ983050:UER983050 UOM983050:UON983050 UYI983050:UYJ983050 VIE983050:VIF983050 VSA983050:VSB983050 WBW983050:WBX983050 WLS983050:WLT983050 WVO983050:WVP983050"/>
    <dataValidation imeMode="off" allowBlank="1" showInputMessage="1" showErrorMessage="1" promptTitle="郡市名" prompt="郡市名が表示されます。" sqref="K8 JG8 TC8 ACY8 AMU8 AWQ8 BGM8 BQI8 CAE8 CKA8 CTW8 DDS8 DNO8 DXK8 EHG8 ERC8 FAY8 FKU8 FUQ8 GEM8 GOI8 GYE8 HIA8 HRW8 IBS8 ILO8 IVK8 JFG8 JPC8 JYY8 KIU8 KSQ8 LCM8 LMI8 LWE8 MGA8 MPW8 MZS8 NJO8 NTK8 ODG8 ONC8 OWY8 PGU8 PQQ8 QAM8 QKI8 QUE8 REA8 RNW8 RXS8 SHO8 SRK8 TBG8 TLC8 TUY8 UEU8 UOQ8 UYM8 VII8 VSE8 WCA8 WLW8 WVS8 K65544 JG65544 TC65544 ACY65544 AMU65544 AWQ65544 BGM65544 BQI65544 CAE65544 CKA65544 CTW65544 DDS65544 DNO65544 DXK65544 EHG65544 ERC65544 FAY65544 FKU65544 FUQ65544 GEM65544 GOI65544 GYE65544 HIA65544 HRW65544 IBS65544 ILO65544 IVK65544 JFG65544 JPC65544 JYY65544 KIU65544 KSQ65544 LCM65544 LMI65544 LWE65544 MGA65544 MPW65544 MZS65544 NJO65544 NTK65544 ODG65544 ONC65544 OWY65544 PGU65544 PQQ65544 QAM65544 QKI65544 QUE65544 REA65544 RNW65544 RXS65544 SHO65544 SRK65544 TBG65544 TLC65544 TUY65544 UEU65544 UOQ65544 UYM65544 VII65544 VSE65544 WCA65544 WLW65544 WVS65544 K131080 JG131080 TC131080 ACY131080 AMU131080 AWQ131080 BGM131080 BQI131080 CAE131080 CKA131080 CTW131080 DDS131080 DNO131080 DXK131080 EHG131080 ERC131080 FAY131080 FKU131080 FUQ131080 GEM131080 GOI131080 GYE131080 HIA131080 HRW131080 IBS131080 ILO131080 IVK131080 JFG131080 JPC131080 JYY131080 KIU131080 KSQ131080 LCM131080 LMI131080 LWE131080 MGA131080 MPW131080 MZS131080 NJO131080 NTK131080 ODG131080 ONC131080 OWY131080 PGU131080 PQQ131080 QAM131080 QKI131080 QUE131080 REA131080 RNW131080 RXS131080 SHO131080 SRK131080 TBG131080 TLC131080 TUY131080 UEU131080 UOQ131080 UYM131080 VII131080 VSE131080 WCA131080 WLW131080 WVS131080 K196616 JG196616 TC196616 ACY196616 AMU196616 AWQ196616 BGM196616 BQI196616 CAE196616 CKA196616 CTW196616 DDS196616 DNO196616 DXK196616 EHG196616 ERC196616 FAY196616 FKU196616 FUQ196616 GEM196616 GOI196616 GYE196616 HIA196616 HRW196616 IBS196616 ILO196616 IVK196616 JFG196616 JPC196616 JYY196616 KIU196616 KSQ196616 LCM196616 LMI196616 LWE196616 MGA196616 MPW196616 MZS196616 NJO196616 NTK196616 ODG196616 ONC196616 OWY196616 PGU196616 PQQ196616 QAM196616 QKI196616 QUE196616 REA196616 RNW196616 RXS196616 SHO196616 SRK196616 TBG196616 TLC196616 TUY196616 UEU196616 UOQ196616 UYM196616 VII196616 VSE196616 WCA196616 WLW196616 WVS196616 K262152 JG262152 TC262152 ACY262152 AMU262152 AWQ262152 BGM262152 BQI262152 CAE262152 CKA262152 CTW262152 DDS262152 DNO262152 DXK262152 EHG262152 ERC262152 FAY262152 FKU262152 FUQ262152 GEM262152 GOI262152 GYE262152 HIA262152 HRW262152 IBS262152 ILO262152 IVK262152 JFG262152 JPC262152 JYY262152 KIU262152 KSQ262152 LCM262152 LMI262152 LWE262152 MGA262152 MPW262152 MZS262152 NJO262152 NTK262152 ODG262152 ONC262152 OWY262152 PGU262152 PQQ262152 QAM262152 QKI262152 QUE262152 REA262152 RNW262152 RXS262152 SHO262152 SRK262152 TBG262152 TLC262152 TUY262152 UEU262152 UOQ262152 UYM262152 VII262152 VSE262152 WCA262152 WLW262152 WVS262152 K327688 JG327688 TC327688 ACY327688 AMU327688 AWQ327688 BGM327688 BQI327688 CAE327688 CKA327688 CTW327688 DDS327688 DNO327688 DXK327688 EHG327688 ERC327688 FAY327688 FKU327688 FUQ327688 GEM327688 GOI327688 GYE327688 HIA327688 HRW327688 IBS327688 ILO327688 IVK327688 JFG327688 JPC327688 JYY327688 KIU327688 KSQ327688 LCM327688 LMI327688 LWE327688 MGA327688 MPW327688 MZS327688 NJO327688 NTK327688 ODG327688 ONC327688 OWY327688 PGU327688 PQQ327688 QAM327688 QKI327688 QUE327688 REA327688 RNW327688 RXS327688 SHO327688 SRK327688 TBG327688 TLC327688 TUY327688 UEU327688 UOQ327688 UYM327688 VII327688 VSE327688 WCA327688 WLW327688 WVS327688 K393224 JG393224 TC393224 ACY393224 AMU393224 AWQ393224 BGM393224 BQI393224 CAE393224 CKA393224 CTW393224 DDS393224 DNO393224 DXK393224 EHG393224 ERC393224 FAY393224 FKU393224 FUQ393224 GEM393224 GOI393224 GYE393224 HIA393224 HRW393224 IBS393224 ILO393224 IVK393224 JFG393224 JPC393224 JYY393224 KIU393224 KSQ393224 LCM393224 LMI393224 LWE393224 MGA393224 MPW393224 MZS393224 NJO393224 NTK393224 ODG393224 ONC393224 OWY393224 PGU393224 PQQ393224 QAM393224 QKI393224 QUE393224 REA393224 RNW393224 RXS393224 SHO393224 SRK393224 TBG393224 TLC393224 TUY393224 UEU393224 UOQ393224 UYM393224 VII393224 VSE393224 WCA393224 WLW393224 WVS393224 K458760 JG458760 TC458760 ACY458760 AMU458760 AWQ458760 BGM458760 BQI458760 CAE458760 CKA458760 CTW458760 DDS458760 DNO458760 DXK458760 EHG458760 ERC458760 FAY458760 FKU458760 FUQ458760 GEM458760 GOI458760 GYE458760 HIA458760 HRW458760 IBS458760 ILO458760 IVK458760 JFG458760 JPC458760 JYY458760 KIU458760 KSQ458760 LCM458760 LMI458760 LWE458760 MGA458760 MPW458760 MZS458760 NJO458760 NTK458760 ODG458760 ONC458760 OWY458760 PGU458760 PQQ458760 QAM458760 QKI458760 QUE458760 REA458760 RNW458760 RXS458760 SHO458760 SRK458760 TBG458760 TLC458760 TUY458760 UEU458760 UOQ458760 UYM458760 VII458760 VSE458760 WCA458760 WLW458760 WVS458760 K524296 JG524296 TC524296 ACY524296 AMU524296 AWQ524296 BGM524296 BQI524296 CAE524296 CKA524296 CTW524296 DDS524296 DNO524296 DXK524296 EHG524296 ERC524296 FAY524296 FKU524296 FUQ524296 GEM524296 GOI524296 GYE524296 HIA524296 HRW524296 IBS524296 ILO524296 IVK524296 JFG524296 JPC524296 JYY524296 KIU524296 KSQ524296 LCM524296 LMI524296 LWE524296 MGA524296 MPW524296 MZS524296 NJO524296 NTK524296 ODG524296 ONC524296 OWY524296 PGU524296 PQQ524296 QAM524296 QKI524296 QUE524296 REA524296 RNW524296 RXS524296 SHO524296 SRK524296 TBG524296 TLC524296 TUY524296 UEU524296 UOQ524296 UYM524296 VII524296 VSE524296 WCA524296 WLW524296 WVS524296 K589832 JG589832 TC589832 ACY589832 AMU589832 AWQ589832 BGM589832 BQI589832 CAE589832 CKA589832 CTW589832 DDS589832 DNO589832 DXK589832 EHG589832 ERC589832 FAY589832 FKU589832 FUQ589832 GEM589832 GOI589832 GYE589832 HIA589832 HRW589832 IBS589832 ILO589832 IVK589832 JFG589832 JPC589832 JYY589832 KIU589832 KSQ589832 LCM589832 LMI589832 LWE589832 MGA589832 MPW589832 MZS589832 NJO589832 NTK589832 ODG589832 ONC589832 OWY589832 PGU589832 PQQ589832 QAM589832 QKI589832 QUE589832 REA589832 RNW589832 RXS589832 SHO589832 SRK589832 TBG589832 TLC589832 TUY589832 UEU589832 UOQ589832 UYM589832 VII589832 VSE589832 WCA589832 WLW589832 WVS589832 K655368 JG655368 TC655368 ACY655368 AMU655368 AWQ655368 BGM655368 BQI655368 CAE655368 CKA655368 CTW655368 DDS655368 DNO655368 DXK655368 EHG655368 ERC655368 FAY655368 FKU655368 FUQ655368 GEM655368 GOI655368 GYE655368 HIA655368 HRW655368 IBS655368 ILO655368 IVK655368 JFG655368 JPC655368 JYY655368 KIU655368 KSQ655368 LCM655368 LMI655368 LWE655368 MGA655368 MPW655368 MZS655368 NJO655368 NTK655368 ODG655368 ONC655368 OWY655368 PGU655368 PQQ655368 QAM655368 QKI655368 QUE655368 REA655368 RNW655368 RXS655368 SHO655368 SRK655368 TBG655368 TLC655368 TUY655368 UEU655368 UOQ655368 UYM655368 VII655368 VSE655368 WCA655368 WLW655368 WVS655368 K720904 JG720904 TC720904 ACY720904 AMU720904 AWQ720904 BGM720904 BQI720904 CAE720904 CKA720904 CTW720904 DDS720904 DNO720904 DXK720904 EHG720904 ERC720904 FAY720904 FKU720904 FUQ720904 GEM720904 GOI720904 GYE720904 HIA720904 HRW720904 IBS720904 ILO720904 IVK720904 JFG720904 JPC720904 JYY720904 KIU720904 KSQ720904 LCM720904 LMI720904 LWE720904 MGA720904 MPW720904 MZS720904 NJO720904 NTK720904 ODG720904 ONC720904 OWY720904 PGU720904 PQQ720904 QAM720904 QKI720904 QUE720904 REA720904 RNW720904 RXS720904 SHO720904 SRK720904 TBG720904 TLC720904 TUY720904 UEU720904 UOQ720904 UYM720904 VII720904 VSE720904 WCA720904 WLW720904 WVS720904 K786440 JG786440 TC786440 ACY786440 AMU786440 AWQ786440 BGM786440 BQI786440 CAE786440 CKA786440 CTW786440 DDS786440 DNO786440 DXK786440 EHG786440 ERC786440 FAY786440 FKU786440 FUQ786440 GEM786440 GOI786440 GYE786440 HIA786440 HRW786440 IBS786440 ILO786440 IVK786440 JFG786440 JPC786440 JYY786440 KIU786440 KSQ786440 LCM786440 LMI786440 LWE786440 MGA786440 MPW786440 MZS786440 NJO786440 NTK786440 ODG786440 ONC786440 OWY786440 PGU786440 PQQ786440 QAM786440 QKI786440 QUE786440 REA786440 RNW786440 RXS786440 SHO786440 SRK786440 TBG786440 TLC786440 TUY786440 UEU786440 UOQ786440 UYM786440 VII786440 VSE786440 WCA786440 WLW786440 WVS786440 K851976 JG851976 TC851976 ACY851976 AMU851976 AWQ851976 BGM851976 BQI851976 CAE851976 CKA851976 CTW851976 DDS851976 DNO851976 DXK851976 EHG851976 ERC851976 FAY851976 FKU851976 FUQ851976 GEM851976 GOI851976 GYE851976 HIA851976 HRW851976 IBS851976 ILO851976 IVK851976 JFG851976 JPC851976 JYY851976 KIU851976 KSQ851976 LCM851976 LMI851976 LWE851976 MGA851976 MPW851976 MZS851976 NJO851976 NTK851976 ODG851976 ONC851976 OWY851976 PGU851976 PQQ851976 QAM851976 QKI851976 QUE851976 REA851976 RNW851976 RXS851976 SHO851976 SRK851976 TBG851976 TLC851976 TUY851976 UEU851976 UOQ851976 UYM851976 VII851976 VSE851976 WCA851976 WLW851976 WVS851976 K917512 JG917512 TC917512 ACY917512 AMU917512 AWQ917512 BGM917512 BQI917512 CAE917512 CKA917512 CTW917512 DDS917512 DNO917512 DXK917512 EHG917512 ERC917512 FAY917512 FKU917512 FUQ917512 GEM917512 GOI917512 GYE917512 HIA917512 HRW917512 IBS917512 ILO917512 IVK917512 JFG917512 JPC917512 JYY917512 KIU917512 KSQ917512 LCM917512 LMI917512 LWE917512 MGA917512 MPW917512 MZS917512 NJO917512 NTK917512 ODG917512 ONC917512 OWY917512 PGU917512 PQQ917512 QAM917512 QKI917512 QUE917512 REA917512 RNW917512 RXS917512 SHO917512 SRK917512 TBG917512 TLC917512 TUY917512 UEU917512 UOQ917512 UYM917512 VII917512 VSE917512 WCA917512 WLW917512 WVS917512 K983048 JG983048 TC983048 ACY983048 AMU983048 AWQ983048 BGM983048 BQI983048 CAE983048 CKA983048 CTW983048 DDS983048 DNO983048 DXK983048 EHG983048 ERC983048 FAY983048 FKU983048 FUQ983048 GEM983048 GOI983048 GYE983048 HIA983048 HRW983048 IBS983048 ILO983048 IVK983048 JFG983048 JPC983048 JYY983048 KIU983048 KSQ983048 LCM983048 LMI983048 LWE983048 MGA983048 MPW983048 MZS983048 NJO983048 NTK983048 ODG983048 ONC983048 OWY983048 PGU983048 PQQ983048 QAM983048 QKI983048 QUE983048 REA983048 RNW983048 RXS983048 SHO983048 SRK983048 TBG983048 TLC983048 TUY983048 UEU983048 UOQ983048 UYM983048 VII983048 VSE983048 WCA983048 WLW983048 WVS983048"/>
    <dataValidation imeMode="hiragana" allowBlank="1" showInputMessage="1" showErrorMessage="1" promptTitle="学校長の名前の入力" prompt="姓の入力をしてください。_x000a_空白は必要ありません。" sqref="L4 JH4 TD4 ACZ4 AMV4 AWR4 BGN4 BQJ4 CAF4 CKB4 CTX4 DDT4 DNP4 DXL4 EHH4 ERD4 FAZ4 FKV4 FUR4 GEN4 GOJ4 GYF4 HIB4 HRX4 IBT4 ILP4 IVL4 JFH4 JPD4 JYZ4 KIV4 KSR4 LCN4 LMJ4 LWF4 MGB4 MPX4 MZT4 NJP4 NTL4 ODH4 OND4 OWZ4 PGV4 PQR4 QAN4 QKJ4 QUF4 REB4 RNX4 RXT4 SHP4 SRL4 TBH4 TLD4 TUZ4 UEV4 UOR4 UYN4 VIJ4 VSF4 WCB4 WLX4 WVT4 L65540 JH65540 TD65540 ACZ65540 AMV65540 AWR65540 BGN65540 BQJ65540 CAF65540 CKB65540 CTX65540 DDT65540 DNP65540 DXL65540 EHH65540 ERD65540 FAZ65540 FKV65540 FUR65540 GEN65540 GOJ65540 GYF65540 HIB65540 HRX65540 IBT65540 ILP65540 IVL65540 JFH65540 JPD65540 JYZ65540 KIV65540 KSR65540 LCN65540 LMJ65540 LWF65540 MGB65540 MPX65540 MZT65540 NJP65540 NTL65540 ODH65540 OND65540 OWZ65540 PGV65540 PQR65540 QAN65540 QKJ65540 QUF65540 REB65540 RNX65540 RXT65540 SHP65540 SRL65540 TBH65540 TLD65540 TUZ65540 UEV65540 UOR65540 UYN65540 VIJ65540 VSF65540 WCB65540 WLX65540 WVT65540 L131076 JH131076 TD131076 ACZ131076 AMV131076 AWR131076 BGN131076 BQJ131076 CAF131076 CKB131076 CTX131076 DDT131076 DNP131076 DXL131076 EHH131076 ERD131076 FAZ131076 FKV131076 FUR131076 GEN131076 GOJ131076 GYF131076 HIB131076 HRX131076 IBT131076 ILP131076 IVL131076 JFH131076 JPD131076 JYZ131076 KIV131076 KSR131076 LCN131076 LMJ131076 LWF131076 MGB131076 MPX131076 MZT131076 NJP131076 NTL131076 ODH131076 OND131076 OWZ131076 PGV131076 PQR131076 QAN131076 QKJ131076 QUF131076 REB131076 RNX131076 RXT131076 SHP131076 SRL131076 TBH131076 TLD131076 TUZ131076 UEV131076 UOR131076 UYN131076 VIJ131076 VSF131076 WCB131076 WLX131076 WVT131076 L196612 JH196612 TD196612 ACZ196612 AMV196612 AWR196612 BGN196612 BQJ196612 CAF196612 CKB196612 CTX196612 DDT196612 DNP196612 DXL196612 EHH196612 ERD196612 FAZ196612 FKV196612 FUR196612 GEN196612 GOJ196612 GYF196612 HIB196612 HRX196612 IBT196612 ILP196612 IVL196612 JFH196612 JPD196612 JYZ196612 KIV196612 KSR196612 LCN196612 LMJ196612 LWF196612 MGB196612 MPX196612 MZT196612 NJP196612 NTL196612 ODH196612 OND196612 OWZ196612 PGV196612 PQR196612 QAN196612 QKJ196612 QUF196612 REB196612 RNX196612 RXT196612 SHP196612 SRL196612 TBH196612 TLD196612 TUZ196612 UEV196612 UOR196612 UYN196612 VIJ196612 VSF196612 WCB196612 WLX196612 WVT196612 L262148 JH262148 TD262148 ACZ262148 AMV262148 AWR262148 BGN262148 BQJ262148 CAF262148 CKB262148 CTX262148 DDT262148 DNP262148 DXL262148 EHH262148 ERD262148 FAZ262148 FKV262148 FUR262148 GEN262148 GOJ262148 GYF262148 HIB262148 HRX262148 IBT262148 ILP262148 IVL262148 JFH262148 JPD262148 JYZ262148 KIV262148 KSR262148 LCN262148 LMJ262148 LWF262148 MGB262148 MPX262148 MZT262148 NJP262148 NTL262148 ODH262148 OND262148 OWZ262148 PGV262148 PQR262148 QAN262148 QKJ262148 QUF262148 REB262148 RNX262148 RXT262148 SHP262148 SRL262148 TBH262148 TLD262148 TUZ262148 UEV262148 UOR262148 UYN262148 VIJ262148 VSF262148 WCB262148 WLX262148 WVT262148 L327684 JH327684 TD327684 ACZ327684 AMV327684 AWR327684 BGN327684 BQJ327684 CAF327684 CKB327684 CTX327684 DDT327684 DNP327684 DXL327684 EHH327684 ERD327684 FAZ327684 FKV327684 FUR327684 GEN327684 GOJ327684 GYF327684 HIB327684 HRX327684 IBT327684 ILP327684 IVL327684 JFH327684 JPD327684 JYZ327684 KIV327684 KSR327684 LCN327684 LMJ327684 LWF327684 MGB327684 MPX327684 MZT327684 NJP327684 NTL327684 ODH327684 OND327684 OWZ327684 PGV327684 PQR327684 QAN327684 QKJ327684 QUF327684 REB327684 RNX327684 RXT327684 SHP327684 SRL327684 TBH327684 TLD327684 TUZ327684 UEV327684 UOR327684 UYN327684 VIJ327684 VSF327684 WCB327684 WLX327684 WVT327684 L393220 JH393220 TD393220 ACZ393220 AMV393220 AWR393220 BGN393220 BQJ393220 CAF393220 CKB393220 CTX393220 DDT393220 DNP393220 DXL393220 EHH393220 ERD393220 FAZ393220 FKV393220 FUR393220 GEN393220 GOJ393220 GYF393220 HIB393220 HRX393220 IBT393220 ILP393220 IVL393220 JFH393220 JPD393220 JYZ393220 KIV393220 KSR393220 LCN393220 LMJ393220 LWF393220 MGB393220 MPX393220 MZT393220 NJP393220 NTL393220 ODH393220 OND393220 OWZ393220 PGV393220 PQR393220 QAN393220 QKJ393220 QUF393220 REB393220 RNX393220 RXT393220 SHP393220 SRL393220 TBH393220 TLD393220 TUZ393220 UEV393220 UOR393220 UYN393220 VIJ393220 VSF393220 WCB393220 WLX393220 WVT393220 L458756 JH458756 TD458756 ACZ458756 AMV458756 AWR458756 BGN458756 BQJ458756 CAF458756 CKB458756 CTX458756 DDT458756 DNP458756 DXL458756 EHH458756 ERD458756 FAZ458756 FKV458756 FUR458756 GEN458756 GOJ458756 GYF458756 HIB458756 HRX458756 IBT458756 ILP458756 IVL458756 JFH458756 JPD458756 JYZ458756 KIV458756 KSR458756 LCN458756 LMJ458756 LWF458756 MGB458756 MPX458756 MZT458756 NJP458756 NTL458756 ODH458756 OND458756 OWZ458756 PGV458756 PQR458756 QAN458756 QKJ458756 QUF458756 REB458756 RNX458756 RXT458756 SHP458756 SRL458756 TBH458756 TLD458756 TUZ458756 UEV458756 UOR458756 UYN458756 VIJ458756 VSF458756 WCB458756 WLX458756 WVT458756 L524292 JH524292 TD524292 ACZ524292 AMV524292 AWR524292 BGN524292 BQJ524292 CAF524292 CKB524292 CTX524292 DDT524292 DNP524292 DXL524292 EHH524292 ERD524292 FAZ524292 FKV524292 FUR524292 GEN524292 GOJ524292 GYF524292 HIB524292 HRX524292 IBT524292 ILP524292 IVL524292 JFH524292 JPD524292 JYZ524292 KIV524292 KSR524292 LCN524292 LMJ524292 LWF524292 MGB524292 MPX524292 MZT524292 NJP524292 NTL524292 ODH524292 OND524292 OWZ524292 PGV524292 PQR524292 QAN524292 QKJ524292 QUF524292 REB524292 RNX524292 RXT524292 SHP524292 SRL524292 TBH524292 TLD524292 TUZ524292 UEV524292 UOR524292 UYN524292 VIJ524292 VSF524292 WCB524292 WLX524292 WVT524292 L589828 JH589828 TD589828 ACZ589828 AMV589828 AWR589828 BGN589828 BQJ589828 CAF589828 CKB589828 CTX589828 DDT589828 DNP589828 DXL589828 EHH589828 ERD589828 FAZ589828 FKV589828 FUR589828 GEN589828 GOJ589828 GYF589828 HIB589828 HRX589828 IBT589828 ILP589828 IVL589828 JFH589828 JPD589828 JYZ589828 KIV589828 KSR589828 LCN589828 LMJ589828 LWF589828 MGB589828 MPX589828 MZT589828 NJP589828 NTL589828 ODH589828 OND589828 OWZ589828 PGV589828 PQR589828 QAN589828 QKJ589828 QUF589828 REB589828 RNX589828 RXT589828 SHP589828 SRL589828 TBH589828 TLD589828 TUZ589828 UEV589828 UOR589828 UYN589828 VIJ589828 VSF589828 WCB589828 WLX589828 WVT589828 L655364 JH655364 TD655364 ACZ655364 AMV655364 AWR655364 BGN655364 BQJ655364 CAF655364 CKB655364 CTX655364 DDT655364 DNP655364 DXL655364 EHH655364 ERD655364 FAZ655364 FKV655364 FUR655364 GEN655364 GOJ655364 GYF655364 HIB655364 HRX655364 IBT655364 ILP655364 IVL655364 JFH655364 JPD655364 JYZ655364 KIV655364 KSR655364 LCN655364 LMJ655364 LWF655364 MGB655364 MPX655364 MZT655364 NJP655364 NTL655364 ODH655364 OND655364 OWZ655364 PGV655364 PQR655364 QAN655364 QKJ655364 QUF655364 REB655364 RNX655364 RXT655364 SHP655364 SRL655364 TBH655364 TLD655364 TUZ655364 UEV655364 UOR655364 UYN655364 VIJ655364 VSF655364 WCB655364 WLX655364 WVT655364 L720900 JH720900 TD720900 ACZ720900 AMV720900 AWR720900 BGN720900 BQJ720900 CAF720900 CKB720900 CTX720900 DDT720900 DNP720900 DXL720900 EHH720900 ERD720900 FAZ720900 FKV720900 FUR720900 GEN720900 GOJ720900 GYF720900 HIB720900 HRX720900 IBT720900 ILP720900 IVL720900 JFH720900 JPD720900 JYZ720900 KIV720900 KSR720900 LCN720900 LMJ720900 LWF720900 MGB720900 MPX720900 MZT720900 NJP720900 NTL720900 ODH720900 OND720900 OWZ720900 PGV720900 PQR720900 QAN720900 QKJ720900 QUF720900 REB720900 RNX720900 RXT720900 SHP720900 SRL720900 TBH720900 TLD720900 TUZ720900 UEV720900 UOR720900 UYN720900 VIJ720900 VSF720900 WCB720900 WLX720900 WVT720900 L786436 JH786436 TD786436 ACZ786436 AMV786436 AWR786436 BGN786436 BQJ786436 CAF786436 CKB786436 CTX786436 DDT786436 DNP786436 DXL786436 EHH786436 ERD786436 FAZ786436 FKV786436 FUR786436 GEN786436 GOJ786436 GYF786436 HIB786436 HRX786436 IBT786436 ILP786436 IVL786436 JFH786436 JPD786436 JYZ786436 KIV786436 KSR786436 LCN786436 LMJ786436 LWF786436 MGB786436 MPX786436 MZT786436 NJP786436 NTL786436 ODH786436 OND786436 OWZ786436 PGV786436 PQR786436 QAN786436 QKJ786436 QUF786436 REB786436 RNX786436 RXT786436 SHP786436 SRL786436 TBH786436 TLD786436 TUZ786436 UEV786436 UOR786436 UYN786436 VIJ786436 VSF786436 WCB786436 WLX786436 WVT786436 L851972 JH851972 TD851972 ACZ851972 AMV851972 AWR851972 BGN851972 BQJ851972 CAF851972 CKB851972 CTX851972 DDT851972 DNP851972 DXL851972 EHH851972 ERD851972 FAZ851972 FKV851972 FUR851972 GEN851972 GOJ851972 GYF851972 HIB851972 HRX851972 IBT851972 ILP851972 IVL851972 JFH851972 JPD851972 JYZ851972 KIV851972 KSR851972 LCN851972 LMJ851972 LWF851972 MGB851972 MPX851972 MZT851972 NJP851972 NTL851972 ODH851972 OND851972 OWZ851972 PGV851972 PQR851972 QAN851972 QKJ851972 QUF851972 REB851972 RNX851972 RXT851972 SHP851972 SRL851972 TBH851972 TLD851972 TUZ851972 UEV851972 UOR851972 UYN851972 VIJ851972 VSF851972 WCB851972 WLX851972 WVT851972 L917508 JH917508 TD917508 ACZ917508 AMV917508 AWR917508 BGN917508 BQJ917508 CAF917508 CKB917508 CTX917508 DDT917508 DNP917508 DXL917508 EHH917508 ERD917508 FAZ917508 FKV917508 FUR917508 GEN917508 GOJ917508 GYF917508 HIB917508 HRX917508 IBT917508 ILP917508 IVL917508 JFH917508 JPD917508 JYZ917508 KIV917508 KSR917508 LCN917508 LMJ917508 LWF917508 MGB917508 MPX917508 MZT917508 NJP917508 NTL917508 ODH917508 OND917508 OWZ917508 PGV917508 PQR917508 QAN917508 QKJ917508 QUF917508 REB917508 RNX917508 RXT917508 SHP917508 SRL917508 TBH917508 TLD917508 TUZ917508 UEV917508 UOR917508 UYN917508 VIJ917508 VSF917508 WCB917508 WLX917508 WVT917508 L983044 JH983044 TD983044 ACZ983044 AMV983044 AWR983044 BGN983044 BQJ983044 CAF983044 CKB983044 CTX983044 DDT983044 DNP983044 DXL983044 EHH983044 ERD983044 FAZ983044 FKV983044 FUR983044 GEN983044 GOJ983044 GYF983044 HIB983044 HRX983044 IBT983044 ILP983044 IVL983044 JFH983044 JPD983044 JYZ983044 KIV983044 KSR983044 LCN983044 LMJ983044 LWF983044 MGB983044 MPX983044 MZT983044 NJP983044 NTL983044 ODH983044 OND983044 OWZ983044 PGV983044 PQR983044 QAN983044 QKJ983044 QUF983044 REB983044 RNX983044 RXT983044 SHP983044 SRL983044 TBH983044 TLD983044 TUZ983044 UEV983044 UOR983044 UYN983044 VIJ983044 VSF983044 WCB983044 WLX983044 WVT983044"/>
    <dataValidation imeMode="hiragana" allowBlank="1" showInputMessage="1" showErrorMessage="1" promptTitle="連絡責任者の名前の入力" prompt="姓の入力をしてください。_x000a_空白は必要ありません。" sqref="L5 JH5 TD5 ACZ5 AMV5 AWR5 BGN5 BQJ5 CAF5 CKB5 CTX5 DDT5 DNP5 DXL5 EHH5 ERD5 FAZ5 FKV5 FUR5 GEN5 GOJ5 GYF5 HIB5 HRX5 IBT5 ILP5 IVL5 JFH5 JPD5 JYZ5 KIV5 KSR5 LCN5 LMJ5 LWF5 MGB5 MPX5 MZT5 NJP5 NTL5 ODH5 OND5 OWZ5 PGV5 PQR5 QAN5 QKJ5 QUF5 REB5 RNX5 RXT5 SHP5 SRL5 TBH5 TLD5 TUZ5 UEV5 UOR5 UYN5 VIJ5 VSF5 WCB5 WLX5 WVT5 L65541 JH65541 TD65541 ACZ65541 AMV65541 AWR65541 BGN65541 BQJ65541 CAF65541 CKB65541 CTX65541 DDT65541 DNP65541 DXL65541 EHH65541 ERD65541 FAZ65541 FKV65541 FUR65541 GEN65541 GOJ65541 GYF65541 HIB65541 HRX65541 IBT65541 ILP65541 IVL65541 JFH65541 JPD65541 JYZ65541 KIV65541 KSR65541 LCN65541 LMJ65541 LWF65541 MGB65541 MPX65541 MZT65541 NJP65541 NTL65541 ODH65541 OND65541 OWZ65541 PGV65541 PQR65541 QAN65541 QKJ65541 QUF65541 REB65541 RNX65541 RXT65541 SHP65541 SRL65541 TBH65541 TLD65541 TUZ65541 UEV65541 UOR65541 UYN65541 VIJ65541 VSF65541 WCB65541 WLX65541 WVT65541 L131077 JH131077 TD131077 ACZ131077 AMV131077 AWR131077 BGN131077 BQJ131077 CAF131077 CKB131077 CTX131077 DDT131077 DNP131077 DXL131077 EHH131077 ERD131077 FAZ131077 FKV131077 FUR131077 GEN131077 GOJ131077 GYF131077 HIB131077 HRX131077 IBT131077 ILP131077 IVL131077 JFH131077 JPD131077 JYZ131077 KIV131077 KSR131077 LCN131077 LMJ131077 LWF131077 MGB131077 MPX131077 MZT131077 NJP131077 NTL131077 ODH131077 OND131077 OWZ131077 PGV131077 PQR131077 QAN131077 QKJ131077 QUF131077 REB131077 RNX131077 RXT131077 SHP131077 SRL131077 TBH131077 TLD131077 TUZ131077 UEV131077 UOR131077 UYN131077 VIJ131077 VSF131077 WCB131077 WLX131077 WVT131077 L196613 JH196613 TD196613 ACZ196613 AMV196613 AWR196613 BGN196613 BQJ196613 CAF196613 CKB196613 CTX196613 DDT196613 DNP196613 DXL196613 EHH196613 ERD196613 FAZ196613 FKV196613 FUR196613 GEN196613 GOJ196613 GYF196613 HIB196613 HRX196613 IBT196613 ILP196613 IVL196613 JFH196613 JPD196613 JYZ196613 KIV196613 KSR196613 LCN196613 LMJ196613 LWF196613 MGB196613 MPX196613 MZT196613 NJP196613 NTL196613 ODH196613 OND196613 OWZ196613 PGV196613 PQR196613 QAN196613 QKJ196613 QUF196613 REB196613 RNX196613 RXT196613 SHP196613 SRL196613 TBH196613 TLD196613 TUZ196613 UEV196613 UOR196613 UYN196613 VIJ196613 VSF196613 WCB196613 WLX196613 WVT196613 L262149 JH262149 TD262149 ACZ262149 AMV262149 AWR262149 BGN262149 BQJ262149 CAF262149 CKB262149 CTX262149 DDT262149 DNP262149 DXL262149 EHH262149 ERD262149 FAZ262149 FKV262149 FUR262149 GEN262149 GOJ262149 GYF262149 HIB262149 HRX262149 IBT262149 ILP262149 IVL262149 JFH262149 JPD262149 JYZ262149 KIV262149 KSR262149 LCN262149 LMJ262149 LWF262149 MGB262149 MPX262149 MZT262149 NJP262149 NTL262149 ODH262149 OND262149 OWZ262149 PGV262149 PQR262149 QAN262149 QKJ262149 QUF262149 REB262149 RNX262149 RXT262149 SHP262149 SRL262149 TBH262149 TLD262149 TUZ262149 UEV262149 UOR262149 UYN262149 VIJ262149 VSF262149 WCB262149 WLX262149 WVT262149 L327685 JH327685 TD327685 ACZ327685 AMV327685 AWR327685 BGN327685 BQJ327685 CAF327685 CKB327685 CTX327685 DDT327685 DNP327685 DXL327685 EHH327685 ERD327685 FAZ327685 FKV327685 FUR327685 GEN327685 GOJ327685 GYF327685 HIB327685 HRX327685 IBT327685 ILP327685 IVL327685 JFH327685 JPD327685 JYZ327685 KIV327685 KSR327685 LCN327685 LMJ327685 LWF327685 MGB327685 MPX327685 MZT327685 NJP327685 NTL327685 ODH327685 OND327685 OWZ327685 PGV327685 PQR327685 QAN327685 QKJ327685 QUF327685 REB327685 RNX327685 RXT327685 SHP327685 SRL327685 TBH327685 TLD327685 TUZ327685 UEV327685 UOR327685 UYN327685 VIJ327685 VSF327685 WCB327685 WLX327685 WVT327685 L393221 JH393221 TD393221 ACZ393221 AMV393221 AWR393221 BGN393221 BQJ393221 CAF393221 CKB393221 CTX393221 DDT393221 DNP393221 DXL393221 EHH393221 ERD393221 FAZ393221 FKV393221 FUR393221 GEN393221 GOJ393221 GYF393221 HIB393221 HRX393221 IBT393221 ILP393221 IVL393221 JFH393221 JPD393221 JYZ393221 KIV393221 KSR393221 LCN393221 LMJ393221 LWF393221 MGB393221 MPX393221 MZT393221 NJP393221 NTL393221 ODH393221 OND393221 OWZ393221 PGV393221 PQR393221 QAN393221 QKJ393221 QUF393221 REB393221 RNX393221 RXT393221 SHP393221 SRL393221 TBH393221 TLD393221 TUZ393221 UEV393221 UOR393221 UYN393221 VIJ393221 VSF393221 WCB393221 WLX393221 WVT393221 L458757 JH458757 TD458757 ACZ458757 AMV458757 AWR458757 BGN458757 BQJ458757 CAF458757 CKB458757 CTX458757 DDT458757 DNP458757 DXL458757 EHH458757 ERD458757 FAZ458757 FKV458757 FUR458757 GEN458757 GOJ458757 GYF458757 HIB458757 HRX458757 IBT458757 ILP458757 IVL458757 JFH458757 JPD458757 JYZ458757 KIV458757 KSR458757 LCN458757 LMJ458757 LWF458757 MGB458757 MPX458757 MZT458757 NJP458757 NTL458757 ODH458757 OND458757 OWZ458757 PGV458757 PQR458757 QAN458757 QKJ458757 QUF458757 REB458757 RNX458757 RXT458757 SHP458757 SRL458757 TBH458757 TLD458757 TUZ458757 UEV458757 UOR458757 UYN458757 VIJ458757 VSF458757 WCB458757 WLX458757 WVT458757 L524293 JH524293 TD524293 ACZ524293 AMV524293 AWR524293 BGN524293 BQJ524293 CAF524293 CKB524293 CTX524293 DDT524293 DNP524293 DXL524293 EHH524293 ERD524293 FAZ524293 FKV524293 FUR524293 GEN524293 GOJ524293 GYF524293 HIB524293 HRX524293 IBT524293 ILP524293 IVL524293 JFH524293 JPD524293 JYZ524293 KIV524293 KSR524293 LCN524293 LMJ524293 LWF524293 MGB524293 MPX524293 MZT524293 NJP524293 NTL524293 ODH524293 OND524293 OWZ524293 PGV524293 PQR524293 QAN524293 QKJ524293 QUF524293 REB524293 RNX524293 RXT524293 SHP524293 SRL524293 TBH524293 TLD524293 TUZ524293 UEV524293 UOR524293 UYN524293 VIJ524293 VSF524293 WCB524293 WLX524293 WVT524293 L589829 JH589829 TD589829 ACZ589829 AMV589829 AWR589829 BGN589829 BQJ589829 CAF589829 CKB589829 CTX589829 DDT589829 DNP589829 DXL589829 EHH589829 ERD589829 FAZ589829 FKV589829 FUR589829 GEN589829 GOJ589829 GYF589829 HIB589829 HRX589829 IBT589829 ILP589829 IVL589829 JFH589829 JPD589829 JYZ589829 KIV589829 KSR589829 LCN589829 LMJ589829 LWF589829 MGB589829 MPX589829 MZT589829 NJP589829 NTL589829 ODH589829 OND589829 OWZ589829 PGV589829 PQR589829 QAN589829 QKJ589829 QUF589829 REB589829 RNX589829 RXT589829 SHP589829 SRL589829 TBH589829 TLD589829 TUZ589829 UEV589829 UOR589829 UYN589829 VIJ589829 VSF589829 WCB589829 WLX589829 WVT589829 L655365 JH655365 TD655365 ACZ655365 AMV655365 AWR655365 BGN655365 BQJ655365 CAF655365 CKB655365 CTX655365 DDT655365 DNP655365 DXL655365 EHH655365 ERD655365 FAZ655365 FKV655365 FUR655365 GEN655365 GOJ655365 GYF655365 HIB655365 HRX655365 IBT655365 ILP655365 IVL655365 JFH655365 JPD655365 JYZ655365 KIV655365 KSR655365 LCN655365 LMJ655365 LWF655365 MGB655365 MPX655365 MZT655365 NJP655365 NTL655365 ODH655365 OND655365 OWZ655365 PGV655365 PQR655365 QAN655365 QKJ655365 QUF655365 REB655365 RNX655365 RXT655365 SHP655365 SRL655365 TBH655365 TLD655365 TUZ655365 UEV655365 UOR655365 UYN655365 VIJ655365 VSF655365 WCB655365 WLX655365 WVT655365 L720901 JH720901 TD720901 ACZ720901 AMV720901 AWR720901 BGN720901 BQJ720901 CAF720901 CKB720901 CTX720901 DDT720901 DNP720901 DXL720901 EHH720901 ERD720901 FAZ720901 FKV720901 FUR720901 GEN720901 GOJ720901 GYF720901 HIB720901 HRX720901 IBT720901 ILP720901 IVL720901 JFH720901 JPD720901 JYZ720901 KIV720901 KSR720901 LCN720901 LMJ720901 LWF720901 MGB720901 MPX720901 MZT720901 NJP720901 NTL720901 ODH720901 OND720901 OWZ720901 PGV720901 PQR720901 QAN720901 QKJ720901 QUF720901 REB720901 RNX720901 RXT720901 SHP720901 SRL720901 TBH720901 TLD720901 TUZ720901 UEV720901 UOR720901 UYN720901 VIJ720901 VSF720901 WCB720901 WLX720901 WVT720901 L786437 JH786437 TD786437 ACZ786437 AMV786437 AWR786437 BGN786437 BQJ786437 CAF786437 CKB786437 CTX786437 DDT786437 DNP786437 DXL786437 EHH786437 ERD786437 FAZ786437 FKV786437 FUR786437 GEN786437 GOJ786437 GYF786437 HIB786437 HRX786437 IBT786437 ILP786437 IVL786437 JFH786437 JPD786437 JYZ786437 KIV786437 KSR786437 LCN786437 LMJ786437 LWF786437 MGB786437 MPX786437 MZT786437 NJP786437 NTL786437 ODH786437 OND786437 OWZ786437 PGV786437 PQR786437 QAN786437 QKJ786437 QUF786437 REB786437 RNX786437 RXT786437 SHP786437 SRL786437 TBH786437 TLD786437 TUZ786437 UEV786437 UOR786437 UYN786437 VIJ786437 VSF786437 WCB786437 WLX786437 WVT786437 L851973 JH851973 TD851973 ACZ851973 AMV851973 AWR851973 BGN851973 BQJ851973 CAF851973 CKB851973 CTX851973 DDT851973 DNP851973 DXL851973 EHH851973 ERD851973 FAZ851973 FKV851973 FUR851973 GEN851973 GOJ851973 GYF851973 HIB851973 HRX851973 IBT851973 ILP851973 IVL851973 JFH851973 JPD851973 JYZ851973 KIV851973 KSR851973 LCN851973 LMJ851973 LWF851973 MGB851973 MPX851973 MZT851973 NJP851973 NTL851973 ODH851973 OND851973 OWZ851973 PGV851973 PQR851973 QAN851973 QKJ851973 QUF851973 REB851973 RNX851973 RXT851973 SHP851973 SRL851973 TBH851973 TLD851973 TUZ851973 UEV851973 UOR851973 UYN851973 VIJ851973 VSF851973 WCB851973 WLX851973 WVT851973 L917509 JH917509 TD917509 ACZ917509 AMV917509 AWR917509 BGN917509 BQJ917509 CAF917509 CKB917509 CTX917509 DDT917509 DNP917509 DXL917509 EHH917509 ERD917509 FAZ917509 FKV917509 FUR917509 GEN917509 GOJ917509 GYF917509 HIB917509 HRX917509 IBT917509 ILP917509 IVL917509 JFH917509 JPD917509 JYZ917509 KIV917509 KSR917509 LCN917509 LMJ917509 LWF917509 MGB917509 MPX917509 MZT917509 NJP917509 NTL917509 ODH917509 OND917509 OWZ917509 PGV917509 PQR917509 QAN917509 QKJ917509 QUF917509 REB917509 RNX917509 RXT917509 SHP917509 SRL917509 TBH917509 TLD917509 TUZ917509 UEV917509 UOR917509 UYN917509 VIJ917509 VSF917509 WCB917509 WLX917509 WVT917509 L983045 JH983045 TD983045 ACZ983045 AMV983045 AWR983045 BGN983045 BQJ983045 CAF983045 CKB983045 CTX983045 DDT983045 DNP983045 DXL983045 EHH983045 ERD983045 FAZ983045 FKV983045 FUR983045 GEN983045 GOJ983045 GYF983045 HIB983045 HRX983045 IBT983045 ILP983045 IVL983045 JFH983045 JPD983045 JYZ983045 KIV983045 KSR983045 LCN983045 LMJ983045 LWF983045 MGB983045 MPX983045 MZT983045 NJP983045 NTL983045 ODH983045 OND983045 OWZ983045 PGV983045 PQR983045 QAN983045 QKJ983045 QUF983045 REB983045 RNX983045 RXT983045 SHP983045 SRL983045 TBH983045 TLD983045 TUZ983045 UEV983045 UOR983045 UYN983045 VIJ983045 VSF983045 WCB983045 WLX983045 WVT983045"/>
    <dataValidation imeMode="hiragana" allowBlank="1" showInputMessage="1" showErrorMessage="1" promptTitle="連絡責任者の名前の入力" prompt="名の入力をしてください。_x000a_空白は必要ありません。" sqref="M5 JI5 TE5 ADA5 AMW5 AWS5 BGO5 BQK5 CAG5 CKC5 CTY5 DDU5 DNQ5 DXM5 EHI5 ERE5 FBA5 FKW5 FUS5 GEO5 GOK5 GYG5 HIC5 HRY5 IBU5 ILQ5 IVM5 JFI5 JPE5 JZA5 KIW5 KSS5 LCO5 LMK5 LWG5 MGC5 MPY5 MZU5 NJQ5 NTM5 ODI5 ONE5 OXA5 PGW5 PQS5 QAO5 QKK5 QUG5 REC5 RNY5 RXU5 SHQ5 SRM5 TBI5 TLE5 TVA5 UEW5 UOS5 UYO5 VIK5 VSG5 WCC5 WLY5 WVU5 M65541 JI65541 TE65541 ADA65541 AMW65541 AWS65541 BGO65541 BQK65541 CAG65541 CKC65541 CTY65541 DDU65541 DNQ65541 DXM65541 EHI65541 ERE65541 FBA65541 FKW65541 FUS65541 GEO65541 GOK65541 GYG65541 HIC65541 HRY65541 IBU65541 ILQ65541 IVM65541 JFI65541 JPE65541 JZA65541 KIW65541 KSS65541 LCO65541 LMK65541 LWG65541 MGC65541 MPY65541 MZU65541 NJQ65541 NTM65541 ODI65541 ONE65541 OXA65541 PGW65541 PQS65541 QAO65541 QKK65541 QUG65541 REC65541 RNY65541 RXU65541 SHQ65541 SRM65541 TBI65541 TLE65541 TVA65541 UEW65541 UOS65541 UYO65541 VIK65541 VSG65541 WCC65541 WLY65541 WVU65541 M131077 JI131077 TE131077 ADA131077 AMW131077 AWS131077 BGO131077 BQK131077 CAG131077 CKC131077 CTY131077 DDU131077 DNQ131077 DXM131077 EHI131077 ERE131077 FBA131077 FKW131077 FUS131077 GEO131077 GOK131077 GYG131077 HIC131077 HRY131077 IBU131077 ILQ131077 IVM131077 JFI131077 JPE131077 JZA131077 KIW131077 KSS131077 LCO131077 LMK131077 LWG131077 MGC131077 MPY131077 MZU131077 NJQ131077 NTM131077 ODI131077 ONE131077 OXA131077 PGW131077 PQS131077 QAO131077 QKK131077 QUG131077 REC131077 RNY131077 RXU131077 SHQ131077 SRM131077 TBI131077 TLE131077 TVA131077 UEW131077 UOS131077 UYO131077 VIK131077 VSG131077 WCC131077 WLY131077 WVU131077 M196613 JI196613 TE196613 ADA196613 AMW196613 AWS196613 BGO196613 BQK196613 CAG196613 CKC196613 CTY196613 DDU196613 DNQ196613 DXM196613 EHI196613 ERE196613 FBA196613 FKW196613 FUS196613 GEO196613 GOK196613 GYG196613 HIC196613 HRY196613 IBU196613 ILQ196613 IVM196613 JFI196613 JPE196613 JZA196613 KIW196613 KSS196613 LCO196613 LMK196613 LWG196613 MGC196613 MPY196613 MZU196613 NJQ196613 NTM196613 ODI196613 ONE196613 OXA196613 PGW196613 PQS196613 QAO196613 QKK196613 QUG196613 REC196613 RNY196613 RXU196613 SHQ196613 SRM196613 TBI196613 TLE196613 TVA196613 UEW196613 UOS196613 UYO196613 VIK196613 VSG196613 WCC196613 WLY196613 WVU196613 M262149 JI262149 TE262149 ADA262149 AMW262149 AWS262149 BGO262149 BQK262149 CAG262149 CKC262149 CTY262149 DDU262149 DNQ262149 DXM262149 EHI262149 ERE262149 FBA262149 FKW262149 FUS262149 GEO262149 GOK262149 GYG262149 HIC262149 HRY262149 IBU262149 ILQ262149 IVM262149 JFI262149 JPE262149 JZA262149 KIW262149 KSS262149 LCO262149 LMK262149 LWG262149 MGC262149 MPY262149 MZU262149 NJQ262149 NTM262149 ODI262149 ONE262149 OXA262149 PGW262149 PQS262149 QAO262149 QKK262149 QUG262149 REC262149 RNY262149 RXU262149 SHQ262149 SRM262149 TBI262149 TLE262149 TVA262149 UEW262149 UOS262149 UYO262149 VIK262149 VSG262149 WCC262149 WLY262149 WVU262149 M327685 JI327685 TE327685 ADA327685 AMW327685 AWS327685 BGO327685 BQK327685 CAG327685 CKC327685 CTY327685 DDU327685 DNQ327685 DXM327685 EHI327685 ERE327685 FBA327685 FKW327685 FUS327685 GEO327685 GOK327685 GYG327685 HIC327685 HRY327685 IBU327685 ILQ327685 IVM327685 JFI327685 JPE327685 JZA327685 KIW327685 KSS327685 LCO327685 LMK327685 LWG327685 MGC327685 MPY327685 MZU327685 NJQ327685 NTM327685 ODI327685 ONE327685 OXA327685 PGW327685 PQS327685 QAO327685 QKK327685 QUG327685 REC327685 RNY327685 RXU327685 SHQ327685 SRM327685 TBI327685 TLE327685 TVA327685 UEW327685 UOS327685 UYO327685 VIK327685 VSG327685 WCC327685 WLY327685 WVU327685 M393221 JI393221 TE393221 ADA393221 AMW393221 AWS393221 BGO393221 BQK393221 CAG393221 CKC393221 CTY393221 DDU393221 DNQ393221 DXM393221 EHI393221 ERE393221 FBA393221 FKW393221 FUS393221 GEO393221 GOK393221 GYG393221 HIC393221 HRY393221 IBU393221 ILQ393221 IVM393221 JFI393221 JPE393221 JZA393221 KIW393221 KSS393221 LCO393221 LMK393221 LWG393221 MGC393221 MPY393221 MZU393221 NJQ393221 NTM393221 ODI393221 ONE393221 OXA393221 PGW393221 PQS393221 QAO393221 QKK393221 QUG393221 REC393221 RNY393221 RXU393221 SHQ393221 SRM393221 TBI393221 TLE393221 TVA393221 UEW393221 UOS393221 UYO393221 VIK393221 VSG393221 WCC393221 WLY393221 WVU393221 M458757 JI458757 TE458757 ADA458757 AMW458757 AWS458757 BGO458757 BQK458757 CAG458757 CKC458757 CTY458757 DDU458757 DNQ458757 DXM458757 EHI458757 ERE458757 FBA458757 FKW458757 FUS458757 GEO458757 GOK458757 GYG458757 HIC458757 HRY458757 IBU458757 ILQ458757 IVM458757 JFI458757 JPE458757 JZA458757 KIW458757 KSS458757 LCO458757 LMK458757 LWG458757 MGC458757 MPY458757 MZU458757 NJQ458757 NTM458757 ODI458757 ONE458757 OXA458757 PGW458757 PQS458757 QAO458757 QKK458757 QUG458757 REC458757 RNY458757 RXU458757 SHQ458757 SRM458757 TBI458757 TLE458757 TVA458757 UEW458757 UOS458757 UYO458757 VIK458757 VSG458757 WCC458757 WLY458757 WVU458757 M524293 JI524293 TE524293 ADA524293 AMW524293 AWS524293 BGO524293 BQK524293 CAG524293 CKC524293 CTY524293 DDU524293 DNQ524293 DXM524293 EHI524293 ERE524293 FBA524293 FKW524293 FUS524293 GEO524293 GOK524293 GYG524293 HIC524293 HRY524293 IBU524293 ILQ524293 IVM524293 JFI524293 JPE524293 JZA524293 KIW524293 KSS524293 LCO524293 LMK524293 LWG524293 MGC524293 MPY524293 MZU524293 NJQ524293 NTM524293 ODI524293 ONE524293 OXA524293 PGW524293 PQS524293 QAO524293 QKK524293 QUG524293 REC524293 RNY524293 RXU524293 SHQ524293 SRM524293 TBI524293 TLE524293 TVA524293 UEW524293 UOS524293 UYO524293 VIK524293 VSG524293 WCC524293 WLY524293 WVU524293 M589829 JI589829 TE589829 ADA589829 AMW589829 AWS589829 BGO589829 BQK589829 CAG589829 CKC589829 CTY589829 DDU589829 DNQ589829 DXM589829 EHI589829 ERE589829 FBA589829 FKW589829 FUS589829 GEO589829 GOK589829 GYG589829 HIC589829 HRY589829 IBU589829 ILQ589829 IVM589829 JFI589829 JPE589829 JZA589829 KIW589829 KSS589829 LCO589829 LMK589829 LWG589829 MGC589829 MPY589829 MZU589829 NJQ589829 NTM589829 ODI589829 ONE589829 OXA589829 PGW589829 PQS589829 QAO589829 QKK589829 QUG589829 REC589829 RNY589829 RXU589829 SHQ589829 SRM589829 TBI589829 TLE589829 TVA589829 UEW589829 UOS589829 UYO589829 VIK589829 VSG589829 WCC589829 WLY589829 WVU589829 M655365 JI655365 TE655365 ADA655365 AMW655365 AWS655365 BGO655365 BQK655365 CAG655365 CKC655365 CTY655365 DDU655365 DNQ655365 DXM655365 EHI655365 ERE655365 FBA655365 FKW655365 FUS655365 GEO655365 GOK655365 GYG655365 HIC655365 HRY655365 IBU655365 ILQ655365 IVM655365 JFI655365 JPE655365 JZA655365 KIW655365 KSS655365 LCO655365 LMK655365 LWG655365 MGC655365 MPY655365 MZU655365 NJQ655365 NTM655365 ODI655365 ONE655365 OXA655365 PGW655365 PQS655365 QAO655365 QKK655365 QUG655365 REC655365 RNY655365 RXU655365 SHQ655365 SRM655365 TBI655365 TLE655365 TVA655365 UEW655365 UOS655365 UYO655365 VIK655365 VSG655365 WCC655365 WLY655365 WVU655365 M720901 JI720901 TE720901 ADA720901 AMW720901 AWS720901 BGO720901 BQK720901 CAG720901 CKC720901 CTY720901 DDU720901 DNQ720901 DXM720901 EHI720901 ERE720901 FBA720901 FKW720901 FUS720901 GEO720901 GOK720901 GYG720901 HIC720901 HRY720901 IBU720901 ILQ720901 IVM720901 JFI720901 JPE720901 JZA720901 KIW720901 KSS720901 LCO720901 LMK720901 LWG720901 MGC720901 MPY720901 MZU720901 NJQ720901 NTM720901 ODI720901 ONE720901 OXA720901 PGW720901 PQS720901 QAO720901 QKK720901 QUG720901 REC720901 RNY720901 RXU720901 SHQ720901 SRM720901 TBI720901 TLE720901 TVA720901 UEW720901 UOS720901 UYO720901 VIK720901 VSG720901 WCC720901 WLY720901 WVU720901 M786437 JI786437 TE786437 ADA786437 AMW786437 AWS786437 BGO786437 BQK786437 CAG786437 CKC786437 CTY786437 DDU786437 DNQ786437 DXM786437 EHI786437 ERE786437 FBA786437 FKW786437 FUS786437 GEO786437 GOK786437 GYG786437 HIC786437 HRY786437 IBU786437 ILQ786437 IVM786437 JFI786437 JPE786437 JZA786437 KIW786437 KSS786437 LCO786437 LMK786437 LWG786437 MGC786437 MPY786437 MZU786437 NJQ786437 NTM786437 ODI786437 ONE786437 OXA786437 PGW786437 PQS786437 QAO786437 QKK786437 QUG786437 REC786437 RNY786437 RXU786437 SHQ786437 SRM786437 TBI786437 TLE786437 TVA786437 UEW786437 UOS786437 UYO786437 VIK786437 VSG786437 WCC786437 WLY786437 WVU786437 M851973 JI851973 TE851973 ADA851973 AMW851973 AWS851973 BGO851973 BQK851973 CAG851973 CKC851973 CTY851973 DDU851973 DNQ851973 DXM851973 EHI851973 ERE851973 FBA851973 FKW851973 FUS851973 GEO851973 GOK851973 GYG851973 HIC851973 HRY851973 IBU851973 ILQ851973 IVM851973 JFI851973 JPE851973 JZA851973 KIW851973 KSS851973 LCO851973 LMK851973 LWG851973 MGC851973 MPY851973 MZU851973 NJQ851973 NTM851973 ODI851973 ONE851973 OXA851973 PGW851973 PQS851973 QAO851973 QKK851973 QUG851973 REC851973 RNY851973 RXU851973 SHQ851973 SRM851973 TBI851973 TLE851973 TVA851973 UEW851973 UOS851973 UYO851973 VIK851973 VSG851973 WCC851973 WLY851973 WVU851973 M917509 JI917509 TE917509 ADA917509 AMW917509 AWS917509 BGO917509 BQK917509 CAG917509 CKC917509 CTY917509 DDU917509 DNQ917509 DXM917509 EHI917509 ERE917509 FBA917509 FKW917509 FUS917509 GEO917509 GOK917509 GYG917509 HIC917509 HRY917509 IBU917509 ILQ917509 IVM917509 JFI917509 JPE917509 JZA917509 KIW917509 KSS917509 LCO917509 LMK917509 LWG917509 MGC917509 MPY917509 MZU917509 NJQ917509 NTM917509 ODI917509 ONE917509 OXA917509 PGW917509 PQS917509 QAO917509 QKK917509 QUG917509 REC917509 RNY917509 RXU917509 SHQ917509 SRM917509 TBI917509 TLE917509 TVA917509 UEW917509 UOS917509 UYO917509 VIK917509 VSG917509 WCC917509 WLY917509 WVU917509 M983045 JI983045 TE983045 ADA983045 AMW983045 AWS983045 BGO983045 BQK983045 CAG983045 CKC983045 CTY983045 DDU983045 DNQ983045 DXM983045 EHI983045 ERE983045 FBA983045 FKW983045 FUS983045 GEO983045 GOK983045 GYG983045 HIC983045 HRY983045 IBU983045 ILQ983045 IVM983045 JFI983045 JPE983045 JZA983045 KIW983045 KSS983045 LCO983045 LMK983045 LWG983045 MGC983045 MPY983045 MZU983045 NJQ983045 NTM983045 ODI983045 ONE983045 OXA983045 PGW983045 PQS983045 QAO983045 QKK983045 QUG983045 REC983045 RNY983045 RXU983045 SHQ983045 SRM983045 TBI983045 TLE983045 TVA983045 UEW983045 UOS983045 UYO983045 VIK983045 VSG983045 WCC983045 WLY983045 WVU983045"/>
    <dataValidation imeMode="off" allowBlank="1" showInputMessage="1" showErrorMessage="1" promptTitle="申請の月入力" prompt="申請の月を入力して下さい。" sqref="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M65542 JI65542 TE65542 ADA65542 AMW65542 AWS65542 BGO65542 BQK65542 CAG65542 CKC65542 CTY65542 DDU65542 DNQ65542 DXM65542 EHI65542 ERE65542 FBA65542 FKW65542 FUS65542 GEO65542 GOK65542 GYG65542 HIC65542 HRY65542 IBU65542 ILQ65542 IVM65542 JFI65542 JPE65542 JZA65542 KIW65542 KSS65542 LCO65542 LMK65542 LWG65542 MGC65542 MPY65542 MZU65542 NJQ65542 NTM65542 ODI65542 ONE65542 OXA65542 PGW65542 PQS65542 QAO65542 QKK65542 QUG65542 REC65542 RNY65542 RXU65542 SHQ65542 SRM65542 TBI65542 TLE65542 TVA65542 UEW65542 UOS65542 UYO65542 VIK65542 VSG65542 WCC65542 WLY65542 WVU65542 M131078 JI131078 TE131078 ADA131078 AMW131078 AWS131078 BGO131078 BQK131078 CAG131078 CKC131078 CTY131078 DDU131078 DNQ131078 DXM131078 EHI131078 ERE131078 FBA131078 FKW131078 FUS131078 GEO131078 GOK131078 GYG131078 HIC131078 HRY131078 IBU131078 ILQ131078 IVM131078 JFI131078 JPE131078 JZA131078 KIW131078 KSS131078 LCO131078 LMK131078 LWG131078 MGC131078 MPY131078 MZU131078 NJQ131078 NTM131078 ODI131078 ONE131078 OXA131078 PGW131078 PQS131078 QAO131078 QKK131078 QUG131078 REC131078 RNY131078 RXU131078 SHQ131078 SRM131078 TBI131078 TLE131078 TVA131078 UEW131078 UOS131078 UYO131078 VIK131078 VSG131078 WCC131078 WLY131078 WVU131078 M196614 JI196614 TE196614 ADA196614 AMW196614 AWS196614 BGO196614 BQK196614 CAG196614 CKC196614 CTY196614 DDU196614 DNQ196614 DXM196614 EHI196614 ERE196614 FBA196614 FKW196614 FUS196614 GEO196614 GOK196614 GYG196614 HIC196614 HRY196614 IBU196614 ILQ196614 IVM196614 JFI196614 JPE196614 JZA196614 KIW196614 KSS196614 LCO196614 LMK196614 LWG196614 MGC196614 MPY196614 MZU196614 NJQ196614 NTM196614 ODI196614 ONE196614 OXA196614 PGW196614 PQS196614 QAO196614 QKK196614 QUG196614 REC196614 RNY196614 RXU196614 SHQ196614 SRM196614 TBI196614 TLE196614 TVA196614 UEW196614 UOS196614 UYO196614 VIK196614 VSG196614 WCC196614 WLY196614 WVU196614 M262150 JI262150 TE262150 ADA262150 AMW262150 AWS262150 BGO262150 BQK262150 CAG262150 CKC262150 CTY262150 DDU262150 DNQ262150 DXM262150 EHI262150 ERE262150 FBA262150 FKW262150 FUS262150 GEO262150 GOK262150 GYG262150 HIC262150 HRY262150 IBU262150 ILQ262150 IVM262150 JFI262150 JPE262150 JZA262150 KIW262150 KSS262150 LCO262150 LMK262150 LWG262150 MGC262150 MPY262150 MZU262150 NJQ262150 NTM262150 ODI262150 ONE262150 OXA262150 PGW262150 PQS262150 QAO262150 QKK262150 QUG262150 REC262150 RNY262150 RXU262150 SHQ262150 SRM262150 TBI262150 TLE262150 TVA262150 UEW262150 UOS262150 UYO262150 VIK262150 VSG262150 WCC262150 WLY262150 WVU262150 M327686 JI327686 TE327686 ADA327686 AMW327686 AWS327686 BGO327686 BQK327686 CAG327686 CKC327686 CTY327686 DDU327686 DNQ327686 DXM327686 EHI327686 ERE327686 FBA327686 FKW327686 FUS327686 GEO327686 GOK327686 GYG327686 HIC327686 HRY327686 IBU327686 ILQ327686 IVM327686 JFI327686 JPE327686 JZA327686 KIW327686 KSS327686 LCO327686 LMK327686 LWG327686 MGC327686 MPY327686 MZU327686 NJQ327686 NTM327686 ODI327686 ONE327686 OXA327686 PGW327686 PQS327686 QAO327686 QKK327686 QUG327686 REC327686 RNY327686 RXU327686 SHQ327686 SRM327686 TBI327686 TLE327686 TVA327686 UEW327686 UOS327686 UYO327686 VIK327686 VSG327686 WCC327686 WLY327686 WVU327686 M393222 JI393222 TE393222 ADA393222 AMW393222 AWS393222 BGO393222 BQK393222 CAG393222 CKC393222 CTY393222 DDU393222 DNQ393222 DXM393222 EHI393222 ERE393222 FBA393222 FKW393222 FUS393222 GEO393222 GOK393222 GYG393222 HIC393222 HRY393222 IBU393222 ILQ393222 IVM393222 JFI393222 JPE393222 JZA393222 KIW393222 KSS393222 LCO393222 LMK393222 LWG393222 MGC393222 MPY393222 MZU393222 NJQ393222 NTM393222 ODI393222 ONE393222 OXA393222 PGW393222 PQS393222 QAO393222 QKK393222 QUG393222 REC393222 RNY393222 RXU393222 SHQ393222 SRM393222 TBI393222 TLE393222 TVA393222 UEW393222 UOS393222 UYO393222 VIK393222 VSG393222 WCC393222 WLY393222 WVU393222 M458758 JI458758 TE458758 ADA458758 AMW458758 AWS458758 BGO458758 BQK458758 CAG458758 CKC458758 CTY458758 DDU458758 DNQ458758 DXM458758 EHI458758 ERE458758 FBA458758 FKW458758 FUS458758 GEO458758 GOK458758 GYG458758 HIC458758 HRY458758 IBU458758 ILQ458758 IVM458758 JFI458758 JPE458758 JZA458758 KIW458758 KSS458758 LCO458758 LMK458758 LWG458758 MGC458758 MPY458758 MZU458758 NJQ458758 NTM458758 ODI458758 ONE458758 OXA458758 PGW458758 PQS458758 QAO458758 QKK458758 QUG458758 REC458758 RNY458758 RXU458758 SHQ458758 SRM458758 TBI458758 TLE458758 TVA458758 UEW458758 UOS458758 UYO458758 VIK458758 VSG458758 WCC458758 WLY458758 WVU458758 M524294 JI524294 TE524294 ADA524294 AMW524294 AWS524294 BGO524294 BQK524294 CAG524294 CKC524294 CTY524294 DDU524294 DNQ524294 DXM524294 EHI524294 ERE524294 FBA524294 FKW524294 FUS524294 GEO524294 GOK524294 GYG524294 HIC524294 HRY524294 IBU524294 ILQ524294 IVM524294 JFI524294 JPE524294 JZA524294 KIW524294 KSS524294 LCO524294 LMK524294 LWG524294 MGC524294 MPY524294 MZU524294 NJQ524294 NTM524294 ODI524294 ONE524294 OXA524294 PGW524294 PQS524294 QAO524294 QKK524294 QUG524294 REC524294 RNY524294 RXU524294 SHQ524294 SRM524294 TBI524294 TLE524294 TVA524294 UEW524294 UOS524294 UYO524294 VIK524294 VSG524294 WCC524294 WLY524294 WVU524294 M589830 JI589830 TE589830 ADA589830 AMW589830 AWS589830 BGO589830 BQK589830 CAG589830 CKC589830 CTY589830 DDU589830 DNQ589830 DXM589830 EHI589830 ERE589830 FBA589830 FKW589830 FUS589830 GEO589830 GOK589830 GYG589830 HIC589830 HRY589830 IBU589830 ILQ589830 IVM589830 JFI589830 JPE589830 JZA589830 KIW589830 KSS589830 LCO589830 LMK589830 LWG589830 MGC589830 MPY589830 MZU589830 NJQ589830 NTM589830 ODI589830 ONE589830 OXA589830 PGW589830 PQS589830 QAO589830 QKK589830 QUG589830 REC589830 RNY589830 RXU589830 SHQ589830 SRM589830 TBI589830 TLE589830 TVA589830 UEW589830 UOS589830 UYO589830 VIK589830 VSG589830 WCC589830 WLY589830 WVU589830 M655366 JI655366 TE655366 ADA655366 AMW655366 AWS655366 BGO655366 BQK655366 CAG655366 CKC655366 CTY655366 DDU655366 DNQ655366 DXM655366 EHI655366 ERE655366 FBA655366 FKW655366 FUS655366 GEO655366 GOK655366 GYG655366 HIC655366 HRY655366 IBU655366 ILQ655366 IVM655366 JFI655366 JPE655366 JZA655366 KIW655366 KSS655366 LCO655366 LMK655366 LWG655366 MGC655366 MPY655366 MZU655366 NJQ655366 NTM655366 ODI655366 ONE655366 OXA655366 PGW655366 PQS655366 QAO655366 QKK655366 QUG655366 REC655366 RNY655366 RXU655366 SHQ655366 SRM655366 TBI655366 TLE655366 TVA655366 UEW655366 UOS655366 UYO655366 VIK655366 VSG655366 WCC655366 WLY655366 WVU655366 M720902 JI720902 TE720902 ADA720902 AMW720902 AWS720902 BGO720902 BQK720902 CAG720902 CKC720902 CTY720902 DDU720902 DNQ720902 DXM720902 EHI720902 ERE720902 FBA720902 FKW720902 FUS720902 GEO720902 GOK720902 GYG720902 HIC720902 HRY720902 IBU720902 ILQ720902 IVM720902 JFI720902 JPE720902 JZA720902 KIW720902 KSS720902 LCO720902 LMK720902 LWG720902 MGC720902 MPY720902 MZU720902 NJQ720902 NTM720902 ODI720902 ONE720902 OXA720902 PGW720902 PQS720902 QAO720902 QKK720902 QUG720902 REC720902 RNY720902 RXU720902 SHQ720902 SRM720902 TBI720902 TLE720902 TVA720902 UEW720902 UOS720902 UYO720902 VIK720902 VSG720902 WCC720902 WLY720902 WVU720902 M786438 JI786438 TE786438 ADA786438 AMW786438 AWS786438 BGO786438 BQK786438 CAG786438 CKC786438 CTY786438 DDU786438 DNQ786438 DXM786438 EHI786438 ERE786438 FBA786438 FKW786438 FUS786438 GEO786438 GOK786438 GYG786438 HIC786438 HRY786438 IBU786438 ILQ786438 IVM786438 JFI786438 JPE786438 JZA786438 KIW786438 KSS786438 LCO786438 LMK786438 LWG786438 MGC786438 MPY786438 MZU786438 NJQ786438 NTM786438 ODI786438 ONE786438 OXA786438 PGW786438 PQS786438 QAO786438 QKK786438 QUG786438 REC786438 RNY786438 RXU786438 SHQ786438 SRM786438 TBI786438 TLE786438 TVA786438 UEW786438 UOS786438 UYO786438 VIK786438 VSG786438 WCC786438 WLY786438 WVU786438 M851974 JI851974 TE851974 ADA851974 AMW851974 AWS851974 BGO851974 BQK851974 CAG851974 CKC851974 CTY851974 DDU851974 DNQ851974 DXM851974 EHI851974 ERE851974 FBA851974 FKW851974 FUS851974 GEO851974 GOK851974 GYG851974 HIC851974 HRY851974 IBU851974 ILQ851974 IVM851974 JFI851974 JPE851974 JZA851974 KIW851974 KSS851974 LCO851974 LMK851974 LWG851974 MGC851974 MPY851974 MZU851974 NJQ851974 NTM851974 ODI851974 ONE851974 OXA851974 PGW851974 PQS851974 QAO851974 QKK851974 QUG851974 REC851974 RNY851974 RXU851974 SHQ851974 SRM851974 TBI851974 TLE851974 TVA851974 UEW851974 UOS851974 UYO851974 VIK851974 VSG851974 WCC851974 WLY851974 WVU851974 M917510 JI917510 TE917510 ADA917510 AMW917510 AWS917510 BGO917510 BQK917510 CAG917510 CKC917510 CTY917510 DDU917510 DNQ917510 DXM917510 EHI917510 ERE917510 FBA917510 FKW917510 FUS917510 GEO917510 GOK917510 GYG917510 HIC917510 HRY917510 IBU917510 ILQ917510 IVM917510 JFI917510 JPE917510 JZA917510 KIW917510 KSS917510 LCO917510 LMK917510 LWG917510 MGC917510 MPY917510 MZU917510 NJQ917510 NTM917510 ODI917510 ONE917510 OXA917510 PGW917510 PQS917510 QAO917510 QKK917510 QUG917510 REC917510 RNY917510 RXU917510 SHQ917510 SRM917510 TBI917510 TLE917510 TVA917510 UEW917510 UOS917510 UYO917510 VIK917510 VSG917510 WCC917510 WLY917510 WVU917510 M983046 JI983046 TE983046 ADA983046 AMW983046 AWS983046 BGO983046 BQK983046 CAG983046 CKC983046 CTY983046 DDU983046 DNQ983046 DXM983046 EHI983046 ERE983046 FBA983046 FKW983046 FUS983046 GEO983046 GOK983046 GYG983046 HIC983046 HRY983046 IBU983046 ILQ983046 IVM983046 JFI983046 JPE983046 JZA983046 KIW983046 KSS983046 LCO983046 LMK983046 LWG983046 MGC983046 MPY983046 MZU983046 NJQ983046 NTM983046 ODI983046 ONE983046 OXA983046 PGW983046 PQS983046 QAO983046 QKK983046 QUG983046 REC983046 RNY983046 RXU983046 SHQ983046 SRM983046 TBI983046 TLE983046 TVA983046 UEW983046 UOS983046 UYO983046 VIK983046 VSG983046 WCC983046 WLY983046 WVU983046"/>
    <dataValidation imeMode="off" allowBlank="1" showInputMessage="1" showErrorMessage="1" promptTitle="申請の日入力" prompt="申請の日を入力してください。" sqref="O6 JK6 TG6 ADC6 AMY6 AWU6 BGQ6 BQM6 CAI6 CKE6 CUA6 DDW6 DNS6 DXO6 EHK6 ERG6 FBC6 FKY6 FUU6 GEQ6 GOM6 GYI6 HIE6 HSA6 IBW6 ILS6 IVO6 JFK6 JPG6 JZC6 KIY6 KSU6 LCQ6 LMM6 LWI6 MGE6 MQA6 MZW6 NJS6 NTO6 ODK6 ONG6 OXC6 PGY6 PQU6 QAQ6 QKM6 QUI6 REE6 ROA6 RXW6 SHS6 SRO6 TBK6 TLG6 TVC6 UEY6 UOU6 UYQ6 VIM6 VSI6 WCE6 WMA6 WVW6 O65542 JK65542 TG65542 ADC65542 AMY65542 AWU65542 BGQ65542 BQM65542 CAI65542 CKE65542 CUA65542 DDW65542 DNS65542 DXO65542 EHK65542 ERG65542 FBC65542 FKY65542 FUU65542 GEQ65542 GOM65542 GYI65542 HIE65542 HSA65542 IBW65542 ILS65542 IVO65542 JFK65542 JPG65542 JZC65542 KIY65542 KSU65542 LCQ65542 LMM65542 LWI65542 MGE65542 MQA65542 MZW65542 NJS65542 NTO65542 ODK65542 ONG65542 OXC65542 PGY65542 PQU65542 QAQ65542 QKM65542 QUI65542 REE65542 ROA65542 RXW65542 SHS65542 SRO65542 TBK65542 TLG65542 TVC65542 UEY65542 UOU65542 UYQ65542 VIM65542 VSI65542 WCE65542 WMA65542 WVW65542 O131078 JK131078 TG131078 ADC131078 AMY131078 AWU131078 BGQ131078 BQM131078 CAI131078 CKE131078 CUA131078 DDW131078 DNS131078 DXO131078 EHK131078 ERG131078 FBC131078 FKY131078 FUU131078 GEQ131078 GOM131078 GYI131078 HIE131078 HSA131078 IBW131078 ILS131078 IVO131078 JFK131078 JPG131078 JZC131078 KIY131078 KSU131078 LCQ131078 LMM131078 LWI131078 MGE131078 MQA131078 MZW131078 NJS131078 NTO131078 ODK131078 ONG131078 OXC131078 PGY131078 PQU131078 QAQ131078 QKM131078 QUI131078 REE131078 ROA131078 RXW131078 SHS131078 SRO131078 TBK131078 TLG131078 TVC131078 UEY131078 UOU131078 UYQ131078 VIM131078 VSI131078 WCE131078 WMA131078 WVW131078 O196614 JK196614 TG196614 ADC196614 AMY196614 AWU196614 BGQ196614 BQM196614 CAI196614 CKE196614 CUA196614 DDW196614 DNS196614 DXO196614 EHK196614 ERG196614 FBC196614 FKY196614 FUU196614 GEQ196614 GOM196614 GYI196614 HIE196614 HSA196614 IBW196614 ILS196614 IVO196614 JFK196614 JPG196614 JZC196614 KIY196614 KSU196614 LCQ196614 LMM196614 LWI196614 MGE196614 MQA196614 MZW196614 NJS196614 NTO196614 ODK196614 ONG196614 OXC196614 PGY196614 PQU196614 QAQ196614 QKM196614 QUI196614 REE196614 ROA196614 RXW196614 SHS196614 SRO196614 TBK196614 TLG196614 TVC196614 UEY196614 UOU196614 UYQ196614 VIM196614 VSI196614 WCE196614 WMA196614 WVW196614 O262150 JK262150 TG262150 ADC262150 AMY262150 AWU262150 BGQ262150 BQM262150 CAI262150 CKE262150 CUA262150 DDW262150 DNS262150 DXO262150 EHK262150 ERG262150 FBC262150 FKY262150 FUU262150 GEQ262150 GOM262150 GYI262150 HIE262150 HSA262150 IBW262150 ILS262150 IVO262150 JFK262150 JPG262150 JZC262150 KIY262150 KSU262150 LCQ262150 LMM262150 LWI262150 MGE262150 MQA262150 MZW262150 NJS262150 NTO262150 ODK262150 ONG262150 OXC262150 PGY262150 PQU262150 QAQ262150 QKM262150 QUI262150 REE262150 ROA262150 RXW262150 SHS262150 SRO262150 TBK262150 TLG262150 TVC262150 UEY262150 UOU262150 UYQ262150 VIM262150 VSI262150 WCE262150 WMA262150 WVW262150 O327686 JK327686 TG327686 ADC327686 AMY327686 AWU327686 BGQ327686 BQM327686 CAI327686 CKE327686 CUA327686 DDW327686 DNS327686 DXO327686 EHK327686 ERG327686 FBC327686 FKY327686 FUU327686 GEQ327686 GOM327686 GYI327686 HIE327686 HSA327686 IBW327686 ILS327686 IVO327686 JFK327686 JPG327686 JZC327686 KIY327686 KSU327686 LCQ327686 LMM327686 LWI327686 MGE327686 MQA327686 MZW327686 NJS327686 NTO327686 ODK327686 ONG327686 OXC327686 PGY327686 PQU327686 QAQ327686 QKM327686 QUI327686 REE327686 ROA327686 RXW327686 SHS327686 SRO327686 TBK327686 TLG327686 TVC327686 UEY327686 UOU327686 UYQ327686 VIM327686 VSI327686 WCE327686 WMA327686 WVW327686 O393222 JK393222 TG393222 ADC393222 AMY393222 AWU393222 BGQ393222 BQM393222 CAI393222 CKE393222 CUA393222 DDW393222 DNS393222 DXO393222 EHK393222 ERG393222 FBC393222 FKY393222 FUU393222 GEQ393222 GOM393222 GYI393222 HIE393222 HSA393222 IBW393222 ILS393222 IVO393222 JFK393222 JPG393222 JZC393222 KIY393222 KSU393222 LCQ393222 LMM393222 LWI393222 MGE393222 MQA393222 MZW393222 NJS393222 NTO393222 ODK393222 ONG393222 OXC393222 PGY393222 PQU393222 QAQ393222 QKM393222 QUI393222 REE393222 ROA393222 RXW393222 SHS393222 SRO393222 TBK393222 TLG393222 TVC393222 UEY393222 UOU393222 UYQ393222 VIM393222 VSI393222 WCE393222 WMA393222 WVW393222 O458758 JK458758 TG458758 ADC458758 AMY458758 AWU458758 BGQ458758 BQM458758 CAI458758 CKE458758 CUA458758 DDW458758 DNS458758 DXO458758 EHK458758 ERG458758 FBC458758 FKY458758 FUU458758 GEQ458758 GOM458758 GYI458758 HIE458758 HSA458758 IBW458758 ILS458758 IVO458758 JFK458758 JPG458758 JZC458758 KIY458758 KSU458758 LCQ458758 LMM458758 LWI458758 MGE458758 MQA458758 MZW458758 NJS458758 NTO458758 ODK458758 ONG458758 OXC458758 PGY458758 PQU458758 QAQ458758 QKM458758 QUI458758 REE458758 ROA458758 RXW458758 SHS458758 SRO458758 TBK458758 TLG458758 TVC458758 UEY458758 UOU458758 UYQ458758 VIM458758 VSI458758 WCE458758 WMA458758 WVW458758 O524294 JK524294 TG524294 ADC524294 AMY524294 AWU524294 BGQ524294 BQM524294 CAI524294 CKE524294 CUA524294 DDW524294 DNS524294 DXO524294 EHK524294 ERG524294 FBC524294 FKY524294 FUU524294 GEQ524294 GOM524294 GYI524294 HIE524294 HSA524294 IBW524294 ILS524294 IVO524294 JFK524294 JPG524294 JZC524294 KIY524294 KSU524294 LCQ524294 LMM524294 LWI524294 MGE524294 MQA524294 MZW524294 NJS524294 NTO524294 ODK524294 ONG524294 OXC524294 PGY524294 PQU524294 QAQ524294 QKM524294 QUI524294 REE524294 ROA524294 RXW524294 SHS524294 SRO524294 TBK524294 TLG524294 TVC524294 UEY524294 UOU524294 UYQ524294 VIM524294 VSI524294 WCE524294 WMA524294 WVW524294 O589830 JK589830 TG589830 ADC589830 AMY589830 AWU589830 BGQ589830 BQM589830 CAI589830 CKE589830 CUA589830 DDW589830 DNS589830 DXO589830 EHK589830 ERG589830 FBC589830 FKY589830 FUU589830 GEQ589830 GOM589830 GYI589830 HIE589830 HSA589830 IBW589830 ILS589830 IVO589830 JFK589830 JPG589830 JZC589830 KIY589830 KSU589830 LCQ589830 LMM589830 LWI589830 MGE589830 MQA589830 MZW589830 NJS589830 NTO589830 ODK589830 ONG589830 OXC589830 PGY589830 PQU589830 QAQ589830 QKM589830 QUI589830 REE589830 ROA589830 RXW589830 SHS589830 SRO589830 TBK589830 TLG589830 TVC589830 UEY589830 UOU589830 UYQ589830 VIM589830 VSI589830 WCE589830 WMA589830 WVW589830 O655366 JK655366 TG655366 ADC655366 AMY655366 AWU655366 BGQ655366 BQM655366 CAI655366 CKE655366 CUA655366 DDW655366 DNS655366 DXO655366 EHK655366 ERG655366 FBC655366 FKY655366 FUU655366 GEQ655366 GOM655366 GYI655366 HIE655366 HSA655366 IBW655366 ILS655366 IVO655366 JFK655366 JPG655366 JZC655366 KIY655366 KSU655366 LCQ655366 LMM655366 LWI655366 MGE655366 MQA655366 MZW655366 NJS655366 NTO655366 ODK655366 ONG655366 OXC655366 PGY655366 PQU655366 QAQ655366 QKM655366 QUI655366 REE655366 ROA655366 RXW655366 SHS655366 SRO655366 TBK655366 TLG655366 TVC655366 UEY655366 UOU655366 UYQ655366 VIM655366 VSI655366 WCE655366 WMA655366 WVW655366 O720902 JK720902 TG720902 ADC720902 AMY720902 AWU720902 BGQ720902 BQM720902 CAI720902 CKE720902 CUA720902 DDW720902 DNS720902 DXO720902 EHK720902 ERG720902 FBC720902 FKY720902 FUU720902 GEQ720902 GOM720902 GYI720902 HIE720902 HSA720902 IBW720902 ILS720902 IVO720902 JFK720902 JPG720902 JZC720902 KIY720902 KSU720902 LCQ720902 LMM720902 LWI720902 MGE720902 MQA720902 MZW720902 NJS720902 NTO720902 ODK720902 ONG720902 OXC720902 PGY720902 PQU720902 QAQ720902 QKM720902 QUI720902 REE720902 ROA720902 RXW720902 SHS720902 SRO720902 TBK720902 TLG720902 TVC720902 UEY720902 UOU720902 UYQ720902 VIM720902 VSI720902 WCE720902 WMA720902 WVW720902 O786438 JK786438 TG786438 ADC786438 AMY786438 AWU786438 BGQ786438 BQM786438 CAI786438 CKE786438 CUA786438 DDW786438 DNS786438 DXO786438 EHK786438 ERG786438 FBC786438 FKY786438 FUU786438 GEQ786438 GOM786438 GYI786438 HIE786438 HSA786438 IBW786438 ILS786438 IVO786438 JFK786438 JPG786438 JZC786438 KIY786438 KSU786438 LCQ786438 LMM786438 LWI786438 MGE786438 MQA786438 MZW786438 NJS786438 NTO786438 ODK786438 ONG786438 OXC786438 PGY786438 PQU786438 QAQ786438 QKM786438 QUI786438 REE786438 ROA786438 RXW786438 SHS786438 SRO786438 TBK786438 TLG786438 TVC786438 UEY786438 UOU786438 UYQ786438 VIM786438 VSI786438 WCE786438 WMA786438 WVW786438 O851974 JK851974 TG851974 ADC851974 AMY851974 AWU851974 BGQ851974 BQM851974 CAI851974 CKE851974 CUA851974 DDW851974 DNS851974 DXO851974 EHK851974 ERG851974 FBC851974 FKY851974 FUU851974 GEQ851974 GOM851974 GYI851974 HIE851974 HSA851974 IBW851974 ILS851974 IVO851974 JFK851974 JPG851974 JZC851974 KIY851974 KSU851974 LCQ851974 LMM851974 LWI851974 MGE851974 MQA851974 MZW851974 NJS851974 NTO851974 ODK851974 ONG851974 OXC851974 PGY851974 PQU851974 QAQ851974 QKM851974 QUI851974 REE851974 ROA851974 RXW851974 SHS851974 SRO851974 TBK851974 TLG851974 TVC851974 UEY851974 UOU851974 UYQ851974 VIM851974 VSI851974 WCE851974 WMA851974 WVW851974 O917510 JK917510 TG917510 ADC917510 AMY917510 AWU917510 BGQ917510 BQM917510 CAI917510 CKE917510 CUA917510 DDW917510 DNS917510 DXO917510 EHK917510 ERG917510 FBC917510 FKY917510 FUU917510 GEQ917510 GOM917510 GYI917510 HIE917510 HSA917510 IBW917510 ILS917510 IVO917510 JFK917510 JPG917510 JZC917510 KIY917510 KSU917510 LCQ917510 LMM917510 LWI917510 MGE917510 MQA917510 MZW917510 NJS917510 NTO917510 ODK917510 ONG917510 OXC917510 PGY917510 PQU917510 QAQ917510 QKM917510 QUI917510 REE917510 ROA917510 RXW917510 SHS917510 SRO917510 TBK917510 TLG917510 TVC917510 UEY917510 UOU917510 UYQ917510 VIM917510 VSI917510 WCE917510 WMA917510 WVW917510 O983046 JK983046 TG983046 ADC983046 AMY983046 AWU983046 BGQ983046 BQM983046 CAI983046 CKE983046 CUA983046 DDW983046 DNS983046 DXO983046 EHK983046 ERG983046 FBC983046 FKY983046 FUU983046 GEQ983046 GOM983046 GYI983046 HIE983046 HSA983046 IBW983046 ILS983046 IVO983046 JFK983046 JPG983046 JZC983046 KIY983046 KSU983046 LCQ983046 LMM983046 LWI983046 MGE983046 MQA983046 MZW983046 NJS983046 NTO983046 ODK983046 ONG983046 OXC983046 PGY983046 PQU983046 QAQ983046 QKM983046 QUI983046 REE983046 ROA983046 RXW983046 SHS983046 SRO983046 TBK983046 TLG983046 TVC983046 UEY983046 UOU983046 UYQ983046 VIM983046 VSI983046 WCE983046 WMA983046 WVW983046"/>
    <dataValidation imeMode="off" allowBlank="1" showInputMessage="1" showErrorMessage="1" promptTitle="学校番号" prompt="右の学校番号を参照して_x000a_学校の番号を入力して下さい。" sqref="G5:G6 JC5:JC6 SY5:SY6 ACU5:ACU6 AMQ5:AMQ6 AWM5:AWM6 BGI5:BGI6 BQE5:BQE6 CAA5:CAA6 CJW5:CJW6 CTS5:CTS6 DDO5:DDO6 DNK5:DNK6 DXG5:DXG6 EHC5:EHC6 EQY5:EQY6 FAU5:FAU6 FKQ5:FKQ6 FUM5:FUM6 GEI5:GEI6 GOE5:GOE6 GYA5:GYA6 HHW5:HHW6 HRS5:HRS6 IBO5:IBO6 ILK5:ILK6 IVG5:IVG6 JFC5:JFC6 JOY5:JOY6 JYU5:JYU6 KIQ5:KIQ6 KSM5:KSM6 LCI5:LCI6 LME5:LME6 LWA5:LWA6 MFW5:MFW6 MPS5:MPS6 MZO5:MZO6 NJK5:NJK6 NTG5:NTG6 ODC5:ODC6 OMY5:OMY6 OWU5:OWU6 PGQ5:PGQ6 PQM5:PQM6 QAI5:QAI6 QKE5:QKE6 QUA5:QUA6 RDW5:RDW6 RNS5:RNS6 RXO5:RXO6 SHK5:SHK6 SRG5:SRG6 TBC5:TBC6 TKY5:TKY6 TUU5:TUU6 UEQ5:UEQ6 UOM5:UOM6 UYI5:UYI6 VIE5:VIE6 VSA5:VSA6 WBW5:WBW6 WLS5:WLS6 WVO5:WVO6 G65541:G65542 JC65541:JC65542 SY65541:SY65542 ACU65541:ACU65542 AMQ65541:AMQ65542 AWM65541:AWM65542 BGI65541:BGI65542 BQE65541:BQE65542 CAA65541:CAA65542 CJW65541:CJW65542 CTS65541:CTS65542 DDO65541:DDO65542 DNK65541:DNK65542 DXG65541:DXG65542 EHC65541:EHC65542 EQY65541:EQY65542 FAU65541:FAU65542 FKQ65541:FKQ65542 FUM65541:FUM65542 GEI65541:GEI65542 GOE65541:GOE65542 GYA65541:GYA65542 HHW65541:HHW65542 HRS65541:HRS65542 IBO65541:IBO65542 ILK65541:ILK65542 IVG65541:IVG65542 JFC65541:JFC65542 JOY65541:JOY65542 JYU65541:JYU65542 KIQ65541:KIQ65542 KSM65541:KSM65542 LCI65541:LCI65542 LME65541:LME65542 LWA65541:LWA65542 MFW65541:MFW65542 MPS65541:MPS65542 MZO65541:MZO65542 NJK65541:NJK65542 NTG65541:NTG65542 ODC65541:ODC65542 OMY65541:OMY65542 OWU65541:OWU65542 PGQ65541:PGQ65542 PQM65541:PQM65542 QAI65541:QAI65542 QKE65541:QKE65542 QUA65541:QUA65542 RDW65541:RDW65542 RNS65541:RNS65542 RXO65541:RXO65542 SHK65541:SHK65542 SRG65541:SRG65542 TBC65541:TBC65542 TKY65541:TKY65542 TUU65541:TUU65542 UEQ65541:UEQ65542 UOM65541:UOM65542 UYI65541:UYI65542 VIE65541:VIE65542 VSA65541:VSA65542 WBW65541:WBW65542 WLS65541:WLS65542 WVO65541:WVO65542 G131077:G131078 JC131077:JC131078 SY131077:SY131078 ACU131077:ACU131078 AMQ131077:AMQ131078 AWM131077:AWM131078 BGI131077:BGI131078 BQE131077:BQE131078 CAA131077:CAA131078 CJW131077:CJW131078 CTS131077:CTS131078 DDO131077:DDO131078 DNK131077:DNK131078 DXG131077:DXG131078 EHC131077:EHC131078 EQY131077:EQY131078 FAU131077:FAU131078 FKQ131077:FKQ131078 FUM131077:FUM131078 GEI131077:GEI131078 GOE131077:GOE131078 GYA131077:GYA131078 HHW131077:HHW131078 HRS131077:HRS131078 IBO131077:IBO131078 ILK131077:ILK131078 IVG131077:IVG131078 JFC131077:JFC131078 JOY131077:JOY131078 JYU131077:JYU131078 KIQ131077:KIQ131078 KSM131077:KSM131078 LCI131077:LCI131078 LME131077:LME131078 LWA131077:LWA131078 MFW131077:MFW131078 MPS131077:MPS131078 MZO131077:MZO131078 NJK131077:NJK131078 NTG131077:NTG131078 ODC131077:ODC131078 OMY131077:OMY131078 OWU131077:OWU131078 PGQ131077:PGQ131078 PQM131077:PQM131078 QAI131077:QAI131078 QKE131077:QKE131078 QUA131077:QUA131078 RDW131077:RDW131078 RNS131077:RNS131078 RXO131077:RXO131078 SHK131077:SHK131078 SRG131077:SRG131078 TBC131077:TBC131078 TKY131077:TKY131078 TUU131077:TUU131078 UEQ131077:UEQ131078 UOM131077:UOM131078 UYI131077:UYI131078 VIE131077:VIE131078 VSA131077:VSA131078 WBW131077:WBW131078 WLS131077:WLS131078 WVO131077:WVO131078 G196613:G196614 JC196613:JC196614 SY196613:SY196614 ACU196613:ACU196614 AMQ196613:AMQ196614 AWM196613:AWM196614 BGI196613:BGI196614 BQE196613:BQE196614 CAA196613:CAA196614 CJW196613:CJW196614 CTS196613:CTS196614 DDO196613:DDO196614 DNK196613:DNK196614 DXG196613:DXG196614 EHC196613:EHC196614 EQY196613:EQY196614 FAU196613:FAU196614 FKQ196613:FKQ196614 FUM196613:FUM196614 GEI196613:GEI196614 GOE196613:GOE196614 GYA196613:GYA196614 HHW196613:HHW196614 HRS196613:HRS196614 IBO196613:IBO196614 ILK196613:ILK196614 IVG196613:IVG196614 JFC196613:JFC196614 JOY196613:JOY196614 JYU196613:JYU196614 KIQ196613:KIQ196614 KSM196613:KSM196614 LCI196613:LCI196614 LME196613:LME196614 LWA196613:LWA196614 MFW196613:MFW196614 MPS196613:MPS196614 MZO196613:MZO196614 NJK196613:NJK196614 NTG196613:NTG196614 ODC196613:ODC196614 OMY196613:OMY196614 OWU196613:OWU196614 PGQ196613:PGQ196614 PQM196613:PQM196614 QAI196613:QAI196614 QKE196613:QKE196614 QUA196613:QUA196614 RDW196613:RDW196614 RNS196613:RNS196614 RXO196613:RXO196614 SHK196613:SHK196614 SRG196613:SRG196614 TBC196613:TBC196614 TKY196613:TKY196614 TUU196613:TUU196614 UEQ196613:UEQ196614 UOM196613:UOM196614 UYI196613:UYI196614 VIE196613:VIE196614 VSA196613:VSA196614 WBW196613:WBW196614 WLS196613:WLS196614 WVO196613:WVO196614 G262149:G262150 JC262149:JC262150 SY262149:SY262150 ACU262149:ACU262150 AMQ262149:AMQ262150 AWM262149:AWM262150 BGI262149:BGI262150 BQE262149:BQE262150 CAA262149:CAA262150 CJW262149:CJW262150 CTS262149:CTS262150 DDO262149:DDO262150 DNK262149:DNK262150 DXG262149:DXG262150 EHC262149:EHC262150 EQY262149:EQY262150 FAU262149:FAU262150 FKQ262149:FKQ262150 FUM262149:FUM262150 GEI262149:GEI262150 GOE262149:GOE262150 GYA262149:GYA262150 HHW262149:HHW262150 HRS262149:HRS262150 IBO262149:IBO262150 ILK262149:ILK262150 IVG262149:IVG262150 JFC262149:JFC262150 JOY262149:JOY262150 JYU262149:JYU262150 KIQ262149:KIQ262150 KSM262149:KSM262150 LCI262149:LCI262150 LME262149:LME262150 LWA262149:LWA262150 MFW262149:MFW262150 MPS262149:MPS262150 MZO262149:MZO262150 NJK262149:NJK262150 NTG262149:NTG262150 ODC262149:ODC262150 OMY262149:OMY262150 OWU262149:OWU262150 PGQ262149:PGQ262150 PQM262149:PQM262150 QAI262149:QAI262150 QKE262149:QKE262150 QUA262149:QUA262150 RDW262149:RDW262150 RNS262149:RNS262150 RXO262149:RXO262150 SHK262149:SHK262150 SRG262149:SRG262150 TBC262149:TBC262150 TKY262149:TKY262150 TUU262149:TUU262150 UEQ262149:UEQ262150 UOM262149:UOM262150 UYI262149:UYI262150 VIE262149:VIE262150 VSA262149:VSA262150 WBW262149:WBW262150 WLS262149:WLS262150 WVO262149:WVO262150 G327685:G327686 JC327685:JC327686 SY327685:SY327686 ACU327685:ACU327686 AMQ327685:AMQ327686 AWM327685:AWM327686 BGI327685:BGI327686 BQE327685:BQE327686 CAA327685:CAA327686 CJW327685:CJW327686 CTS327685:CTS327686 DDO327685:DDO327686 DNK327685:DNK327686 DXG327685:DXG327686 EHC327685:EHC327686 EQY327685:EQY327686 FAU327685:FAU327686 FKQ327685:FKQ327686 FUM327685:FUM327686 GEI327685:GEI327686 GOE327685:GOE327686 GYA327685:GYA327686 HHW327685:HHW327686 HRS327685:HRS327686 IBO327685:IBO327686 ILK327685:ILK327686 IVG327685:IVG327686 JFC327685:JFC327686 JOY327685:JOY327686 JYU327685:JYU327686 KIQ327685:KIQ327686 KSM327685:KSM327686 LCI327685:LCI327686 LME327685:LME327686 LWA327685:LWA327686 MFW327685:MFW327686 MPS327685:MPS327686 MZO327685:MZO327686 NJK327685:NJK327686 NTG327685:NTG327686 ODC327685:ODC327686 OMY327685:OMY327686 OWU327685:OWU327686 PGQ327685:PGQ327686 PQM327685:PQM327686 QAI327685:QAI327686 QKE327685:QKE327686 QUA327685:QUA327686 RDW327685:RDW327686 RNS327685:RNS327686 RXO327685:RXO327686 SHK327685:SHK327686 SRG327685:SRG327686 TBC327685:TBC327686 TKY327685:TKY327686 TUU327685:TUU327686 UEQ327685:UEQ327686 UOM327685:UOM327686 UYI327685:UYI327686 VIE327685:VIE327686 VSA327685:VSA327686 WBW327685:WBW327686 WLS327685:WLS327686 WVO327685:WVO327686 G393221:G393222 JC393221:JC393222 SY393221:SY393222 ACU393221:ACU393222 AMQ393221:AMQ393222 AWM393221:AWM393222 BGI393221:BGI393222 BQE393221:BQE393222 CAA393221:CAA393222 CJW393221:CJW393222 CTS393221:CTS393222 DDO393221:DDO393222 DNK393221:DNK393222 DXG393221:DXG393222 EHC393221:EHC393222 EQY393221:EQY393222 FAU393221:FAU393222 FKQ393221:FKQ393222 FUM393221:FUM393222 GEI393221:GEI393222 GOE393221:GOE393222 GYA393221:GYA393222 HHW393221:HHW393222 HRS393221:HRS393222 IBO393221:IBO393222 ILK393221:ILK393222 IVG393221:IVG393222 JFC393221:JFC393222 JOY393221:JOY393222 JYU393221:JYU393222 KIQ393221:KIQ393222 KSM393221:KSM393222 LCI393221:LCI393222 LME393221:LME393222 LWA393221:LWA393222 MFW393221:MFW393222 MPS393221:MPS393222 MZO393221:MZO393222 NJK393221:NJK393222 NTG393221:NTG393222 ODC393221:ODC393222 OMY393221:OMY393222 OWU393221:OWU393222 PGQ393221:PGQ393222 PQM393221:PQM393222 QAI393221:QAI393222 QKE393221:QKE393222 QUA393221:QUA393222 RDW393221:RDW393222 RNS393221:RNS393222 RXO393221:RXO393222 SHK393221:SHK393222 SRG393221:SRG393222 TBC393221:TBC393222 TKY393221:TKY393222 TUU393221:TUU393222 UEQ393221:UEQ393222 UOM393221:UOM393222 UYI393221:UYI393222 VIE393221:VIE393222 VSA393221:VSA393222 WBW393221:WBW393222 WLS393221:WLS393222 WVO393221:WVO393222 G458757:G458758 JC458757:JC458758 SY458757:SY458758 ACU458757:ACU458758 AMQ458757:AMQ458758 AWM458757:AWM458758 BGI458757:BGI458758 BQE458757:BQE458758 CAA458757:CAA458758 CJW458757:CJW458758 CTS458757:CTS458758 DDO458757:DDO458758 DNK458757:DNK458758 DXG458757:DXG458758 EHC458757:EHC458758 EQY458757:EQY458758 FAU458757:FAU458758 FKQ458757:FKQ458758 FUM458757:FUM458758 GEI458757:GEI458758 GOE458757:GOE458758 GYA458757:GYA458758 HHW458757:HHW458758 HRS458757:HRS458758 IBO458757:IBO458758 ILK458757:ILK458758 IVG458757:IVG458758 JFC458757:JFC458758 JOY458757:JOY458758 JYU458757:JYU458758 KIQ458757:KIQ458758 KSM458757:KSM458758 LCI458757:LCI458758 LME458757:LME458758 LWA458757:LWA458758 MFW458757:MFW458758 MPS458757:MPS458758 MZO458757:MZO458758 NJK458757:NJK458758 NTG458757:NTG458758 ODC458757:ODC458758 OMY458757:OMY458758 OWU458757:OWU458758 PGQ458757:PGQ458758 PQM458757:PQM458758 QAI458757:QAI458758 QKE458757:QKE458758 QUA458757:QUA458758 RDW458757:RDW458758 RNS458757:RNS458758 RXO458757:RXO458758 SHK458757:SHK458758 SRG458757:SRG458758 TBC458757:TBC458758 TKY458757:TKY458758 TUU458757:TUU458758 UEQ458757:UEQ458758 UOM458757:UOM458758 UYI458757:UYI458758 VIE458757:VIE458758 VSA458757:VSA458758 WBW458757:WBW458758 WLS458757:WLS458758 WVO458757:WVO458758 G524293:G524294 JC524293:JC524294 SY524293:SY524294 ACU524293:ACU524294 AMQ524293:AMQ524294 AWM524293:AWM524294 BGI524293:BGI524294 BQE524293:BQE524294 CAA524293:CAA524294 CJW524293:CJW524294 CTS524293:CTS524294 DDO524293:DDO524294 DNK524293:DNK524294 DXG524293:DXG524294 EHC524293:EHC524294 EQY524293:EQY524294 FAU524293:FAU524294 FKQ524293:FKQ524294 FUM524293:FUM524294 GEI524293:GEI524294 GOE524293:GOE524294 GYA524293:GYA524294 HHW524293:HHW524294 HRS524293:HRS524294 IBO524293:IBO524294 ILK524293:ILK524294 IVG524293:IVG524294 JFC524293:JFC524294 JOY524293:JOY524294 JYU524293:JYU524294 KIQ524293:KIQ524294 KSM524293:KSM524294 LCI524293:LCI524294 LME524293:LME524294 LWA524293:LWA524294 MFW524293:MFW524294 MPS524293:MPS524294 MZO524293:MZO524294 NJK524293:NJK524294 NTG524293:NTG524294 ODC524293:ODC524294 OMY524293:OMY524294 OWU524293:OWU524294 PGQ524293:PGQ524294 PQM524293:PQM524294 QAI524293:QAI524294 QKE524293:QKE524294 QUA524293:QUA524294 RDW524293:RDW524294 RNS524293:RNS524294 RXO524293:RXO524294 SHK524293:SHK524294 SRG524293:SRG524294 TBC524293:TBC524294 TKY524293:TKY524294 TUU524293:TUU524294 UEQ524293:UEQ524294 UOM524293:UOM524294 UYI524293:UYI524294 VIE524293:VIE524294 VSA524293:VSA524294 WBW524293:WBW524294 WLS524293:WLS524294 WVO524293:WVO524294 G589829:G589830 JC589829:JC589830 SY589829:SY589830 ACU589829:ACU589830 AMQ589829:AMQ589830 AWM589829:AWM589830 BGI589829:BGI589830 BQE589829:BQE589830 CAA589829:CAA589830 CJW589829:CJW589830 CTS589829:CTS589830 DDO589829:DDO589830 DNK589829:DNK589830 DXG589829:DXG589830 EHC589829:EHC589830 EQY589829:EQY589830 FAU589829:FAU589830 FKQ589829:FKQ589830 FUM589829:FUM589830 GEI589829:GEI589830 GOE589829:GOE589830 GYA589829:GYA589830 HHW589829:HHW589830 HRS589829:HRS589830 IBO589829:IBO589830 ILK589829:ILK589830 IVG589829:IVG589830 JFC589829:JFC589830 JOY589829:JOY589830 JYU589829:JYU589830 KIQ589829:KIQ589830 KSM589829:KSM589830 LCI589829:LCI589830 LME589829:LME589830 LWA589829:LWA589830 MFW589829:MFW589830 MPS589829:MPS589830 MZO589829:MZO589830 NJK589829:NJK589830 NTG589829:NTG589830 ODC589829:ODC589830 OMY589829:OMY589830 OWU589829:OWU589830 PGQ589829:PGQ589830 PQM589829:PQM589830 QAI589829:QAI589830 QKE589829:QKE589830 QUA589829:QUA589830 RDW589829:RDW589830 RNS589829:RNS589830 RXO589829:RXO589830 SHK589829:SHK589830 SRG589829:SRG589830 TBC589829:TBC589830 TKY589829:TKY589830 TUU589829:TUU589830 UEQ589829:UEQ589830 UOM589829:UOM589830 UYI589829:UYI589830 VIE589829:VIE589830 VSA589829:VSA589830 WBW589829:WBW589830 WLS589829:WLS589830 WVO589829:WVO589830 G655365:G655366 JC655365:JC655366 SY655365:SY655366 ACU655365:ACU655366 AMQ655365:AMQ655366 AWM655365:AWM655366 BGI655365:BGI655366 BQE655365:BQE655366 CAA655365:CAA655366 CJW655365:CJW655366 CTS655365:CTS655366 DDO655365:DDO655366 DNK655365:DNK655366 DXG655365:DXG655366 EHC655365:EHC655366 EQY655365:EQY655366 FAU655365:FAU655366 FKQ655365:FKQ655366 FUM655365:FUM655366 GEI655365:GEI655366 GOE655365:GOE655366 GYA655365:GYA655366 HHW655365:HHW655366 HRS655365:HRS655366 IBO655365:IBO655366 ILK655365:ILK655366 IVG655365:IVG655366 JFC655365:JFC655366 JOY655365:JOY655366 JYU655365:JYU655366 KIQ655365:KIQ655366 KSM655365:KSM655366 LCI655365:LCI655366 LME655365:LME655366 LWA655365:LWA655366 MFW655365:MFW655366 MPS655365:MPS655366 MZO655365:MZO655366 NJK655365:NJK655366 NTG655365:NTG655366 ODC655365:ODC655366 OMY655365:OMY655366 OWU655365:OWU655366 PGQ655365:PGQ655366 PQM655365:PQM655366 QAI655365:QAI655366 QKE655365:QKE655366 QUA655365:QUA655366 RDW655365:RDW655366 RNS655365:RNS655366 RXO655365:RXO655366 SHK655365:SHK655366 SRG655365:SRG655366 TBC655365:TBC655366 TKY655365:TKY655366 TUU655365:TUU655366 UEQ655365:UEQ655366 UOM655365:UOM655366 UYI655365:UYI655366 VIE655365:VIE655366 VSA655365:VSA655366 WBW655365:WBW655366 WLS655365:WLS655366 WVO655365:WVO655366 G720901:G720902 JC720901:JC720902 SY720901:SY720902 ACU720901:ACU720902 AMQ720901:AMQ720902 AWM720901:AWM720902 BGI720901:BGI720902 BQE720901:BQE720902 CAA720901:CAA720902 CJW720901:CJW720902 CTS720901:CTS720902 DDO720901:DDO720902 DNK720901:DNK720902 DXG720901:DXG720902 EHC720901:EHC720902 EQY720901:EQY720902 FAU720901:FAU720902 FKQ720901:FKQ720902 FUM720901:FUM720902 GEI720901:GEI720902 GOE720901:GOE720902 GYA720901:GYA720902 HHW720901:HHW720902 HRS720901:HRS720902 IBO720901:IBO720902 ILK720901:ILK720902 IVG720901:IVG720902 JFC720901:JFC720902 JOY720901:JOY720902 JYU720901:JYU720902 KIQ720901:KIQ720902 KSM720901:KSM720902 LCI720901:LCI720902 LME720901:LME720902 LWA720901:LWA720902 MFW720901:MFW720902 MPS720901:MPS720902 MZO720901:MZO720902 NJK720901:NJK720902 NTG720901:NTG720902 ODC720901:ODC720902 OMY720901:OMY720902 OWU720901:OWU720902 PGQ720901:PGQ720902 PQM720901:PQM720902 QAI720901:QAI720902 QKE720901:QKE720902 QUA720901:QUA720902 RDW720901:RDW720902 RNS720901:RNS720902 RXO720901:RXO720902 SHK720901:SHK720902 SRG720901:SRG720902 TBC720901:TBC720902 TKY720901:TKY720902 TUU720901:TUU720902 UEQ720901:UEQ720902 UOM720901:UOM720902 UYI720901:UYI720902 VIE720901:VIE720902 VSA720901:VSA720902 WBW720901:WBW720902 WLS720901:WLS720902 WVO720901:WVO720902 G786437:G786438 JC786437:JC786438 SY786437:SY786438 ACU786437:ACU786438 AMQ786437:AMQ786438 AWM786437:AWM786438 BGI786437:BGI786438 BQE786437:BQE786438 CAA786437:CAA786438 CJW786437:CJW786438 CTS786437:CTS786438 DDO786437:DDO786438 DNK786437:DNK786438 DXG786437:DXG786438 EHC786437:EHC786438 EQY786437:EQY786438 FAU786437:FAU786438 FKQ786437:FKQ786438 FUM786437:FUM786438 GEI786437:GEI786438 GOE786437:GOE786438 GYA786437:GYA786438 HHW786437:HHW786438 HRS786437:HRS786438 IBO786437:IBO786438 ILK786437:ILK786438 IVG786437:IVG786438 JFC786437:JFC786438 JOY786437:JOY786438 JYU786437:JYU786438 KIQ786437:KIQ786438 KSM786437:KSM786438 LCI786437:LCI786438 LME786437:LME786438 LWA786437:LWA786438 MFW786437:MFW786438 MPS786437:MPS786438 MZO786437:MZO786438 NJK786437:NJK786438 NTG786437:NTG786438 ODC786437:ODC786438 OMY786437:OMY786438 OWU786437:OWU786438 PGQ786437:PGQ786438 PQM786437:PQM786438 QAI786437:QAI786438 QKE786437:QKE786438 QUA786437:QUA786438 RDW786437:RDW786438 RNS786437:RNS786438 RXO786437:RXO786438 SHK786437:SHK786438 SRG786437:SRG786438 TBC786437:TBC786438 TKY786437:TKY786438 TUU786437:TUU786438 UEQ786437:UEQ786438 UOM786437:UOM786438 UYI786437:UYI786438 VIE786437:VIE786438 VSA786437:VSA786438 WBW786437:WBW786438 WLS786437:WLS786438 WVO786437:WVO786438 G851973:G851974 JC851973:JC851974 SY851973:SY851974 ACU851973:ACU851974 AMQ851973:AMQ851974 AWM851973:AWM851974 BGI851973:BGI851974 BQE851973:BQE851974 CAA851973:CAA851974 CJW851973:CJW851974 CTS851973:CTS851974 DDO851973:DDO851974 DNK851973:DNK851974 DXG851973:DXG851974 EHC851973:EHC851974 EQY851973:EQY851974 FAU851973:FAU851974 FKQ851973:FKQ851974 FUM851973:FUM851974 GEI851973:GEI851974 GOE851973:GOE851974 GYA851973:GYA851974 HHW851973:HHW851974 HRS851973:HRS851974 IBO851973:IBO851974 ILK851973:ILK851974 IVG851973:IVG851974 JFC851973:JFC851974 JOY851973:JOY851974 JYU851973:JYU851974 KIQ851973:KIQ851974 KSM851973:KSM851974 LCI851973:LCI851974 LME851973:LME851974 LWA851973:LWA851974 MFW851973:MFW851974 MPS851973:MPS851974 MZO851973:MZO851974 NJK851973:NJK851974 NTG851973:NTG851974 ODC851973:ODC851974 OMY851973:OMY851974 OWU851973:OWU851974 PGQ851973:PGQ851974 PQM851973:PQM851974 QAI851973:QAI851974 QKE851973:QKE851974 QUA851973:QUA851974 RDW851973:RDW851974 RNS851973:RNS851974 RXO851973:RXO851974 SHK851973:SHK851974 SRG851973:SRG851974 TBC851973:TBC851974 TKY851973:TKY851974 TUU851973:TUU851974 UEQ851973:UEQ851974 UOM851973:UOM851974 UYI851973:UYI851974 VIE851973:VIE851974 VSA851973:VSA851974 WBW851973:WBW851974 WLS851973:WLS851974 WVO851973:WVO851974 G917509:G917510 JC917509:JC917510 SY917509:SY917510 ACU917509:ACU917510 AMQ917509:AMQ917510 AWM917509:AWM917510 BGI917509:BGI917510 BQE917509:BQE917510 CAA917509:CAA917510 CJW917509:CJW917510 CTS917509:CTS917510 DDO917509:DDO917510 DNK917509:DNK917510 DXG917509:DXG917510 EHC917509:EHC917510 EQY917509:EQY917510 FAU917509:FAU917510 FKQ917509:FKQ917510 FUM917509:FUM917510 GEI917509:GEI917510 GOE917509:GOE917510 GYA917509:GYA917510 HHW917509:HHW917510 HRS917509:HRS917510 IBO917509:IBO917510 ILK917509:ILK917510 IVG917509:IVG917510 JFC917509:JFC917510 JOY917509:JOY917510 JYU917509:JYU917510 KIQ917509:KIQ917510 KSM917509:KSM917510 LCI917509:LCI917510 LME917509:LME917510 LWA917509:LWA917510 MFW917509:MFW917510 MPS917509:MPS917510 MZO917509:MZO917510 NJK917509:NJK917510 NTG917509:NTG917510 ODC917509:ODC917510 OMY917509:OMY917510 OWU917509:OWU917510 PGQ917509:PGQ917510 PQM917509:PQM917510 QAI917509:QAI917510 QKE917509:QKE917510 QUA917509:QUA917510 RDW917509:RDW917510 RNS917509:RNS917510 RXO917509:RXO917510 SHK917509:SHK917510 SRG917509:SRG917510 TBC917509:TBC917510 TKY917509:TKY917510 TUU917509:TUU917510 UEQ917509:UEQ917510 UOM917509:UOM917510 UYI917509:UYI917510 VIE917509:VIE917510 VSA917509:VSA917510 WBW917509:WBW917510 WLS917509:WLS917510 WVO917509:WVO917510 G983045:G983046 JC983045:JC983046 SY983045:SY983046 ACU983045:ACU983046 AMQ983045:AMQ983046 AWM983045:AWM983046 BGI983045:BGI983046 BQE983045:BQE983046 CAA983045:CAA983046 CJW983045:CJW983046 CTS983045:CTS983046 DDO983045:DDO983046 DNK983045:DNK983046 DXG983045:DXG983046 EHC983045:EHC983046 EQY983045:EQY983046 FAU983045:FAU983046 FKQ983045:FKQ983046 FUM983045:FUM983046 GEI983045:GEI983046 GOE983045:GOE983046 GYA983045:GYA983046 HHW983045:HHW983046 HRS983045:HRS983046 IBO983045:IBO983046 ILK983045:ILK983046 IVG983045:IVG983046 JFC983045:JFC983046 JOY983045:JOY983046 JYU983045:JYU983046 KIQ983045:KIQ983046 KSM983045:KSM983046 LCI983045:LCI983046 LME983045:LME983046 LWA983045:LWA983046 MFW983045:MFW983046 MPS983045:MPS983046 MZO983045:MZO983046 NJK983045:NJK983046 NTG983045:NTG983046 ODC983045:ODC983046 OMY983045:OMY983046 OWU983045:OWU983046 PGQ983045:PGQ983046 PQM983045:PQM983046 QAI983045:QAI983046 QKE983045:QKE983046 QUA983045:QUA983046 RDW983045:RDW983046 RNS983045:RNS983046 RXO983045:RXO983046 SHK983045:SHK983046 SRG983045:SRG983046 TBC983045:TBC983046 TKY983045:TKY983046 TUU983045:TUU983046 UEQ983045:UEQ983046 UOM983045:UOM983046 UYI983045:UYI983046 VIE983045:VIE983046 VSA983045:VSA983046 WBW983045:WBW983046 WLS983045:WLS983046 WVO983045:WVO983046"/>
    <dataValidation imeMode="hiragana" allowBlank="1" showInputMessage="1" showErrorMessage="1" promptTitle="学校長の名前の入力" prompt="名の入力をしてください。_x000a_空白は必要ありません。_x000a_" sqref="M4 JI4 TE4 ADA4 AMW4 AWS4 BGO4 BQK4 CAG4 CKC4 CTY4 DDU4 DNQ4 DXM4 EHI4 ERE4 FBA4 FKW4 FUS4 GEO4 GOK4 GYG4 HIC4 HRY4 IBU4 ILQ4 IVM4 JFI4 JPE4 JZA4 KIW4 KSS4 LCO4 LMK4 LWG4 MGC4 MPY4 MZU4 NJQ4 NTM4 ODI4 ONE4 OXA4 PGW4 PQS4 QAO4 QKK4 QUG4 REC4 RNY4 RXU4 SHQ4 SRM4 TBI4 TLE4 TVA4 UEW4 UOS4 UYO4 VIK4 VSG4 WCC4 WLY4 WVU4 M65540 JI65540 TE65540 ADA65540 AMW65540 AWS65540 BGO65540 BQK65540 CAG65540 CKC65540 CTY65540 DDU65540 DNQ65540 DXM65540 EHI65540 ERE65540 FBA65540 FKW65540 FUS65540 GEO65540 GOK65540 GYG65540 HIC65540 HRY65540 IBU65540 ILQ65540 IVM65540 JFI65540 JPE65540 JZA65540 KIW65540 KSS65540 LCO65540 LMK65540 LWG65540 MGC65540 MPY65540 MZU65540 NJQ65540 NTM65540 ODI65540 ONE65540 OXA65540 PGW65540 PQS65540 QAO65540 QKK65540 QUG65540 REC65540 RNY65540 RXU65540 SHQ65540 SRM65540 TBI65540 TLE65540 TVA65540 UEW65540 UOS65540 UYO65540 VIK65540 VSG65540 WCC65540 WLY65540 WVU65540 M131076 JI131076 TE131076 ADA131076 AMW131076 AWS131076 BGO131076 BQK131076 CAG131076 CKC131076 CTY131076 DDU131076 DNQ131076 DXM131076 EHI131076 ERE131076 FBA131076 FKW131076 FUS131076 GEO131076 GOK131076 GYG131076 HIC131076 HRY131076 IBU131076 ILQ131076 IVM131076 JFI131076 JPE131076 JZA131076 KIW131076 KSS131076 LCO131076 LMK131076 LWG131076 MGC131076 MPY131076 MZU131076 NJQ131076 NTM131076 ODI131076 ONE131076 OXA131076 PGW131076 PQS131076 QAO131076 QKK131076 QUG131076 REC131076 RNY131076 RXU131076 SHQ131076 SRM131076 TBI131076 TLE131076 TVA131076 UEW131076 UOS131076 UYO131076 VIK131076 VSG131076 WCC131076 WLY131076 WVU131076 M196612 JI196612 TE196612 ADA196612 AMW196612 AWS196612 BGO196612 BQK196612 CAG196612 CKC196612 CTY196612 DDU196612 DNQ196612 DXM196612 EHI196612 ERE196612 FBA196612 FKW196612 FUS196612 GEO196612 GOK196612 GYG196612 HIC196612 HRY196612 IBU196612 ILQ196612 IVM196612 JFI196612 JPE196612 JZA196612 KIW196612 KSS196612 LCO196612 LMK196612 LWG196612 MGC196612 MPY196612 MZU196612 NJQ196612 NTM196612 ODI196612 ONE196612 OXA196612 PGW196612 PQS196612 QAO196612 QKK196612 QUG196612 REC196612 RNY196612 RXU196612 SHQ196612 SRM196612 TBI196612 TLE196612 TVA196612 UEW196612 UOS196612 UYO196612 VIK196612 VSG196612 WCC196612 WLY196612 WVU196612 M262148 JI262148 TE262148 ADA262148 AMW262148 AWS262148 BGO262148 BQK262148 CAG262148 CKC262148 CTY262148 DDU262148 DNQ262148 DXM262148 EHI262148 ERE262148 FBA262148 FKW262148 FUS262148 GEO262148 GOK262148 GYG262148 HIC262148 HRY262148 IBU262148 ILQ262148 IVM262148 JFI262148 JPE262148 JZA262148 KIW262148 KSS262148 LCO262148 LMK262148 LWG262148 MGC262148 MPY262148 MZU262148 NJQ262148 NTM262148 ODI262148 ONE262148 OXA262148 PGW262148 PQS262148 QAO262148 QKK262148 QUG262148 REC262148 RNY262148 RXU262148 SHQ262148 SRM262148 TBI262148 TLE262148 TVA262148 UEW262148 UOS262148 UYO262148 VIK262148 VSG262148 WCC262148 WLY262148 WVU262148 M327684 JI327684 TE327684 ADA327684 AMW327684 AWS327684 BGO327684 BQK327684 CAG327684 CKC327684 CTY327684 DDU327684 DNQ327684 DXM327684 EHI327684 ERE327684 FBA327684 FKW327684 FUS327684 GEO327684 GOK327684 GYG327684 HIC327684 HRY327684 IBU327684 ILQ327684 IVM327684 JFI327684 JPE327684 JZA327684 KIW327684 KSS327684 LCO327684 LMK327684 LWG327684 MGC327684 MPY327684 MZU327684 NJQ327684 NTM327684 ODI327684 ONE327684 OXA327684 PGW327684 PQS327684 QAO327684 QKK327684 QUG327684 REC327684 RNY327684 RXU327684 SHQ327684 SRM327684 TBI327684 TLE327684 TVA327684 UEW327684 UOS327684 UYO327684 VIK327684 VSG327684 WCC327684 WLY327684 WVU327684 M393220 JI393220 TE393220 ADA393220 AMW393220 AWS393220 BGO393220 BQK393220 CAG393220 CKC393220 CTY393220 DDU393220 DNQ393220 DXM393220 EHI393220 ERE393220 FBA393220 FKW393220 FUS393220 GEO393220 GOK393220 GYG393220 HIC393220 HRY393220 IBU393220 ILQ393220 IVM393220 JFI393220 JPE393220 JZA393220 KIW393220 KSS393220 LCO393220 LMK393220 LWG393220 MGC393220 MPY393220 MZU393220 NJQ393220 NTM393220 ODI393220 ONE393220 OXA393220 PGW393220 PQS393220 QAO393220 QKK393220 QUG393220 REC393220 RNY393220 RXU393220 SHQ393220 SRM393220 TBI393220 TLE393220 TVA393220 UEW393220 UOS393220 UYO393220 VIK393220 VSG393220 WCC393220 WLY393220 WVU393220 M458756 JI458756 TE458756 ADA458756 AMW458756 AWS458756 BGO458756 BQK458756 CAG458756 CKC458756 CTY458756 DDU458756 DNQ458756 DXM458756 EHI458756 ERE458756 FBA458756 FKW458756 FUS458756 GEO458756 GOK458756 GYG458756 HIC458756 HRY458756 IBU458756 ILQ458756 IVM458756 JFI458756 JPE458756 JZA458756 KIW458756 KSS458756 LCO458756 LMK458756 LWG458756 MGC458756 MPY458756 MZU458756 NJQ458756 NTM458756 ODI458756 ONE458756 OXA458756 PGW458756 PQS458756 QAO458756 QKK458756 QUG458756 REC458756 RNY458756 RXU458756 SHQ458756 SRM458756 TBI458756 TLE458756 TVA458756 UEW458756 UOS458756 UYO458756 VIK458756 VSG458756 WCC458756 WLY458756 WVU458756 M524292 JI524292 TE524292 ADA524292 AMW524292 AWS524292 BGO524292 BQK524292 CAG524292 CKC524292 CTY524292 DDU524292 DNQ524292 DXM524292 EHI524292 ERE524292 FBA524292 FKW524292 FUS524292 GEO524292 GOK524292 GYG524292 HIC524292 HRY524292 IBU524292 ILQ524292 IVM524292 JFI524292 JPE524292 JZA524292 KIW524292 KSS524292 LCO524292 LMK524292 LWG524292 MGC524292 MPY524292 MZU524292 NJQ524292 NTM524292 ODI524292 ONE524292 OXA524292 PGW524292 PQS524292 QAO524292 QKK524292 QUG524292 REC524292 RNY524292 RXU524292 SHQ524292 SRM524292 TBI524292 TLE524292 TVA524292 UEW524292 UOS524292 UYO524292 VIK524292 VSG524292 WCC524292 WLY524292 WVU524292 M589828 JI589828 TE589828 ADA589828 AMW589828 AWS589828 BGO589828 BQK589828 CAG589828 CKC589828 CTY589828 DDU589828 DNQ589828 DXM589828 EHI589828 ERE589828 FBA589828 FKW589828 FUS589828 GEO589828 GOK589828 GYG589828 HIC589828 HRY589828 IBU589828 ILQ589828 IVM589828 JFI589828 JPE589828 JZA589828 KIW589828 KSS589828 LCO589828 LMK589828 LWG589828 MGC589828 MPY589828 MZU589828 NJQ589828 NTM589828 ODI589828 ONE589828 OXA589828 PGW589828 PQS589828 QAO589828 QKK589828 QUG589828 REC589828 RNY589828 RXU589828 SHQ589828 SRM589828 TBI589828 TLE589828 TVA589828 UEW589828 UOS589828 UYO589828 VIK589828 VSG589828 WCC589828 WLY589828 WVU589828 M655364 JI655364 TE655364 ADA655364 AMW655364 AWS655364 BGO655364 BQK655364 CAG655364 CKC655364 CTY655364 DDU655364 DNQ655364 DXM655364 EHI655364 ERE655364 FBA655364 FKW655364 FUS655364 GEO655364 GOK655364 GYG655364 HIC655364 HRY655364 IBU655364 ILQ655364 IVM655364 JFI655364 JPE655364 JZA655364 KIW655364 KSS655364 LCO655364 LMK655364 LWG655364 MGC655364 MPY655364 MZU655364 NJQ655364 NTM655364 ODI655364 ONE655364 OXA655364 PGW655364 PQS655364 QAO655364 QKK655364 QUG655364 REC655364 RNY655364 RXU655364 SHQ655364 SRM655364 TBI655364 TLE655364 TVA655364 UEW655364 UOS655364 UYO655364 VIK655364 VSG655364 WCC655364 WLY655364 WVU655364 M720900 JI720900 TE720900 ADA720900 AMW720900 AWS720900 BGO720900 BQK720900 CAG720900 CKC720900 CTY720900 DDU720900 DNQ720900 DXM720900 EHI720900 ERE720900 FBA720900 FKW720900 FUS720900 GEO720900 GOK720900 GYG720900 HIC720900 HRY720900 IBU720900 ILQ720900 IVM720900 JFI720900 JPE720900 JZA720900 KIW720900 KSS720900 LCO720900 LMK720900 LWG720900 MGC720900 MPY720900 MZU720900 NJQ720900 NTM720900 ODI720900 ONE720900 OXA720900 PGW720900 PQS720900 QAO720900 QKK720900 QUG720900 REC720900 RNY720900 RXU720900 SHQ720900 SRM720900 TBI720900 TLE720900 TVA720900 UEW720900 UOS720900 UYO720900 VIK720900 VSG720900 WCC720900 WLY720900 WVU720900 M786436 JI786436 TE786436 ADA786436 AMW786436 AWS786436 BGO786436 BQK786436 CAG786436 CKC786436 CTY786436 DDU786436 DNQ786436 DXM786436 EHI786436 ERE786436 FBA786436 FKW786436 FUS786436 GEO786436 GOK786436 GYG786436 HIC786436 HRY786436 IBU786436 ILQ786436 IVM786436 JFI786436 JPE786436 JZA786436 KIW786436 KSS786436 LCO786436 LMK786436 LWG786436 MGC786436 MPY786436 MZU786436 NJQ786436 NTM786436 ODI786436 ONE786436 OXA786436 PGW786436 PQS786436 QAO786436 QKK786436 QUG786436 REC786436 RNY786436 RXU786436 SHQ786436 SRM786436 TBI786436 TLE786436 TVA786436 UEW786436 UOS786436 UYO786436 VIK786436 VSG786436 WCC786436 WLY786436 WVU786436 M851972 JI851972 TE851972 ADA851972 AMW851972 AWS851972 BGO851972 BQK851972 CAG851972 CKC851972 CTY851972 DDU851972 DNQ851972 DXM851972 EHI851972 ERE851972 FBA851972 FKW851972 FUS851972 GEO851972 GOK851972 GYG851972 HIC851972 HRY851972 IBU851972 ILQ851972 IVM851972 JFI851972 JPE851972 JZA851972 KIW851972 KSS851972 LCO851972 LMK851972 LWG851972 MGC851972 MPY851972 MZU851972 NJQ851972 NTM851972 ODI851972 ONE851972 OXA851972 PGW851972 PQS851972 QAO851972 QKK851972 QUG851972 REC851972 RNY851972 RXU851972 SHQ851972 SRM851972 TBI851972 TLE851972 TVA851972 UEW851972 UOS851972 UYO851972 VIK851972 VSG851972 WCC851972 WLY851972 WVU851972 M917508 JI917508 TE917508 ADA917508 AMW917508 AWS917508 BGO917508 BQK917508 CAG917508 CKC917508 CTY917508 DDU917508 DNQ917508 DXM917508 EHI917508 ERE917508 FBA917508 FKW917508 FUS917508 GEO917508 GOK917508 GYG917508 HIC917508 HRY917508 IBU917508 ILQ917508 IVM917508 JFI917508 JPE917508 JZA917508 KIW917508 KSS917508 LCO917508 LMK917508 LWG917508 MGC917508 MPY917508 MZU917508 NJQ917508 NTM917508 ODI917508 ONE917508 OXA917508 PGW917508 PQS917508 QAO917508 QKK917508 QUG917508 REC917508 RNY917508 RXU917508 SHQ917508 SRM917508 TBI917508 TLE917508 TVA917508 UEW917508 UOS917508 UYO917508 VIK917508 VSG917508 WCC917508 WLY917508 WVU917508 M983044 JI983044 TE983044 ADA983044 AMW983044 AWS983044 BGO983044 BQK983044 CAG983044 CKC983044 CTY983044 DDU983044 DNQ983044 DXM983044 EHI983044 ERE983044 FBA983044 FKW983044 FUS983044 GEO983044 GOK983044 GYG983044 HIC983044 HRY983044 IBU983044 ILQ983044 IVM983044 JFI983044 JPE983044 JZA983044 KIW983044 KSS983044 LCO983044 LMK983044 LWG983044 MGC983044 MPY983044 MZU983044 NJQ983044 NTM983044 ODI983044 ONE983044 OXA983044 PGW983044 PQS983044 QAO983044 QKK983044 QUG983044 REC983044 RNY983044 RXU983044 SHQ983044 SRM983044 TBI983044 TLE983044 TVA983044 UEW983044 UOS983044 UYO983044 VIK983044 VSG983044 WCC983044 WLY983044 WVU983044"/>
    <dataValidation imeMode="hiragana" allowBlank="1" showInputMessage="1" showErrorMessage="1" promptTitle="名前の入力" prompt="姓の入力をしてください。_x000a_空白は必要ありません。" sqref="G17:G96 JC17:JC96 SY17:SY96 ACU17:ACU96 AMQ17:AMQ96 AWM17:AWM96 BGI17:BGI96 BQE17:BQE96 CAA17:CAA96 CJW17:CJW96 CTS17:CTS96 DDO17:DDO96 DNK17:DNK96 DXG17:DXG96 EHC17:EHC96 EQY17:EQY96 FAU17:FAU96 FKQ17:FKQ96 FUM17:FUM96 GEI17:GEI96 GOE17:GOE96 GYA17:GYA96 HHW17:HHW96 HRS17:HRS96 IBO17:IBO96 ILK17:ILK96 IVG17:IVG96 JFC17:JFC96 JOY17:JOY96 JYU17:JYU96 KIQ17:KIQ96 KSM17:KSM96 LCI17:LCI96 LME17:LME96 LWA17:LWA96 MFW17:MFW96 MPS17:MPS96 MZO17:MZO96 NJK17:NJK96 NTG17:NTG96 ODC17:ODC96 OMY17:OMY96 OWU17:OWU96 PGQ17:PGQ96 PQM17:PQM96 QAI17:QAI96 QKE17:QKE96 QUA17:QUA96 RDW17:RDW96 RNS17:RNS96 RXO17:RXO96 SHK17:SHK96 SRG17:SRG96 TBC17:TBC96 TKY17:TKY96 TUU17:TUU96 UEQ17:UEQ96 UOM17:UOM96 UYI17:UYI96 VIE17:VIE96 VSA17:VSA96 WBW17:WBW96 WLS17:WLS96 WVO17:WVO96 G65553:G65632 JC65553:JC65632 SY65553:SY65632 ACU65553:ACU65632 AMQ65553:AMQ65632 AWM65553:AWM65632 BGI65553:BGI65632 BQE65553:BQE65632 CAA65553:CAA65632 CJW65553:CJW65632 CTS65553:CTS65632 DDO65553:DDO65632 DNK65553:DNK65632 DXG65553:DXG65632 EHC65553:EHC65632 EQY65553:EQY65632 FAU65553:FAU65632 FKQ65553:FKQ65632 FUM65553:FUM65632 GEI65553:GEI65632 GOE65553:GOE65632 GYA65553:GYA65632 HHW65553:HHW65632 HRS65553:HRS65632 IBO65553:IBO65632 ILK65553:ILK65632 IVG65553:IVG65632 JFC65553:JFC65632 JOY65553:JOY65632 JYU65553:JYU65632 KIQ65553:KIQ65632 KSM65553:KSM65632 LCI65553:LCI65632 LME65553:LME65632 LWA65553:LWA65632 MFW65553:MFW65632 MPS65553:MPS65632 MZO65553:MZO65632 NJK65553:NJK65632 NTG65553:NTG65632 ODC65553:ODC65632 OMY65553:OMY65632 OWU65553:OWU65632 PGQ65553:PGQ65632 PQM65553:PQM65632 QAI65553:QAI65632 QKE65553:QKE65632 QUA65553:QUA65632 RDW65553:RDW65632 RNS65553:RNS65632 RXO65553:RXO65632 SHK65553:SHK65632 SRG65553:SRG65632 TBC65553:TBC65632 TKY65553:TKY65632 TUU65553:TUU65632 UEQ65553:UEQ65632 UOM65553:UOM65632 UYI65553:UYI65632 VIE65553:VIE65632 VSA65553:VSA65632 WBW65553:WBW65632 WLS65553:WLS65632 WVO65553:WVO65632 G131089:G131168 JC131089:JC131168 SY131089:SY131168 ACU131089:ACU131168 AMQ131089:AMQ131168 AWM131089:AWM131168 BGI131089:BGI131168 BQE131089:BQE131168 CAA131089:CAA131168 CJW131089:CJW131168 CTS131089:CTS131168 DDO131089:DDO131168 DNK131089:DNK131168 DXG131089:DXG131168 EHC131089:EHC131168 EQY131089:EQY131168 FAU131089:FAU131168 FKQ131089:FKQ131168 FUM131089:FUM131168 GEI131089:GEI131168 GOE131089:GOE131168 GYA131089:GYA131168 HHW131089:HHW131168 HRS131089:HRS131168 IBO131089:IBO131168 ILK131089:ILK131168 IVG131089:IVG131168 JFC131089:JFC131168 JOY131089:JOY131168 JYU131089:JYU131168 KIQ131089:KIQ131168 KSM131089:KSM131168 LCI131089:LCI131168 LME131089:LME131168 LWA131089:LWA131168 MFW131089:MFW131168 MPS131089:MPS131168 MZO131089:MZO131168 NJK131089:NJK131168 NTG131089:NTG131168 ODC131089:ODC131168 OMY131089:OMY131168 OWU131089:OWU131168 PGQ131089:PGQ131168 PQM131089:PQM131168 QAI131089:QAI131168 QKE131089:QKE131168 QUA131089:QUA131168 RDW131089:RDW131168 RNS131089:RNS131168 RXO131089:RXO131168 SHK131089:SHK131168 SRG131089:SRG131168 TBC131089:TBC131168 TKY131089:TKY131168 TUU131089:TUU131168 UEQ131089:UEQ131168 UOM131089:UOM131168 UYI131089:UYI131168 VIE131089:VIE131168 VSA131089:VSA131168 WBW131089:WBW131168 WLS131089:WLS131168 WVO131089:WVO131168 G196625:G196704 JC196625:JC196704 SY196625:SY196704 ACU196625:ACU196704 AMQ196625:AMQ196704 AWM196625:AWM196704 BGI196625:BGI196704 BQE196625:BQE196704 CAA196625:CAA196704 CJW196625:CJW196704 CTS196625:CTS196704 DDO196625:DDO196704 DNK196625:DNK196704 DXG196625:DXG196704 EHC196625:EHC196704 EQY196625:EQY196704 FAU196625:FAU196704 FKQ196625:FKQ196704 FUM196625:FUM196704 GEI196625:GEI196704 GOE196625:GOE196704 GYA196625:GYA196704 HHW196625:HHW196704 HRS196625:HRS196704 IBO196625:IBO196704 ILK196625:ILK196704 IVG196625:IVG196704 JFC196625:JFC196704 JOY196625:JOY196704 JYU196625:JYU196704 KIQ196625:KIQ196704 KSM196625:KSM196704 LCI196625:LCI196704 LME196625:LME196704 LWA196625:LWA196704 MFW196625:MFW196704 MPS196625:MPS196704 MZO196625:MZO196704 NJK196625:NJK196704 NTG196625:NTG196704 ODC196625:ODC196704 OMY196625:OMY196704 OWU196625:OWU196704 PGQ196625:PGQ196704 PQM196625:PQM196704 QAI196625:QAI196704 QKE196625:QKE196704 QUA196625:QUA196704 RDW196625:RDW196704 RNS196625:RNS196704 RXO196625:RXO196704 SHK196625:SHK196704 SRG196625:SRG196704 TBC196625:TBC196704 TKY196625:TKY196704 TUU196625:TUU196704 UEQ196625:UEQ196704 UOM196625:UOM196704 UYI196625:UYI196704 VIE196625:VIE196704 VSA196625:VSA196704 WBW196625:WBW196704 WLS196625:WLS196704 WVO196625:WVO196704 G262161:G262240 JC262161:JC262240 SY262161:SY262240 ACU262161:ACU262240 AMQ262161:AMQ262240 AWM262161:AWM262240 BGI262161:BGI262240 BQE262161:BQE262240 CAA262161:CAA262240 CJW262161:CJW262240 CTS262161:CTS262240 DDO262161:DDO262240 DNK262161:DNK262240 DXG262161:DXG262240 EHC262161:EHC262240 EQY262161:EQY262240 FAU262161:FAU262240 FKQ262161:FKQ262240 FUM262161:FUM262240 GEI262161:GEI262240 GOE262161:GOE262240 GYA262161:GYA262240 HHW262161:HHW262240 HRS262161:HRS262240 IBO262161:IBO262240 ILK262161:ILK262240 IVG262161:IVG262240 JFC262161:JFC262240 JOY262161:JOY262240 JYU262161:JYU262240 KIQ262161:KIQ262240 KSM262161:KSM262240 LCI262161:LCI262240 LME262161:LME262240 LWA262161:LWA262240 MFW262161:MFW262240 MPS262161:MPS262240 MZO262161:MZO262240 NJK262161:NJK262240 NTG262161:NTG262240 ODC262161:ODC262240 OMY262161:OMY262240 OWU262161:OWU262240 PGQ262161:PGQ262240 PQM262161:PQM262240 QAI262161:QAI262240 QKE262161:QKE262240 QUA262161:QUA262240 RDW262161:RDW262240 RNS262161:RNS262240 RXO262161:RXO262240 SHK262161:SHK262240 SRG262161:SRG262240 TBC262161:TBC262240 TKY262161:TKY262240 TUU262161:TUU262240 UEQ262161:UEQ262240 UOM262161:UOM262240 UYI262161:UYI262240 VIE262161:VIE262240 VSA262161:VSA262240 WBW262161:WBW262240 WLS262161:WLS262240 WVO262161:WVO262240 G327697:G327776 JC327697:JC327776 SY327697:SY327776 ACU327697:ACU327776 AMQ327697:AMQ327776 AWM327697:AWM327776 BGI327697:BGI327776 BQE327697:BQE327776 CAA327697:CAA327776 CJW327697:CJW327776 CTS327697:CTS327776 DDO327697:DDO327776 DNK327697:DNK327776 DXG327697:DXG327776 EHC327697:EHC327776 EQY327697:EQY327776 FAU327697:FAU327776 FKQ327697:FKQ327776 FUM327697:FUM327776 GEI327697:GEI327776 GOE327697:GOE327776 GYA327697:GYA327776 HHW327697:HHW327776 HRS327697:HRS327776 IBO327697:IBO327776 ILK327697:ILK327776 IVG327697:IVG327776 JFC327697:JFC327776 JOY327697:JOY327776 JYU327697:JYU327776 KIQ327697:KIQ327776 KSM327697:KSM327776 LCI327697:LCI327776 LME327697:LME327776 LWA327697:LWA327776 MFW327697:MFW327776 MPS327697:MPS327776 MZO327697:MZO327776 NJK327697:NJK327776 NTG327697:NTG327776 ODC327697:ODC327776 OMY327697:OMY327776 OWU327697:OWU327776 PGQ327697:PGQ327776 PQM327697:PQM327776 QAI327697:QAI327776 QKE327697:QKE327776 QUA327697:QUA327776 RDW327697:RDW327776 RNS327697:RNS327776 RXO327697:RXO327776 SHK327697:SHK327776 SRG327697:SRG327776 TBC327697:TBC327776 TKY327697:TKY327776 TUU327697:TUU327776 UEQ327697:UEQ327776 UOM327697:UOM327776 UYI327697:UYI327776 VIE327697:VIE327776 VSA327697:VSA327776 WBW327697:WBW327776 WLS327697:WLS327776 WVO327697:WVO327776 G393233:G393312 JC393233:JC393312 SY393233:SY393312 ACU393233:ACU393312 AMQ393233:AMQ393312 AWM393233:AWM393312 BGI393233:BGI393312 BQE393233:BQE393312 CAA393233:CAA393312 CJW393233:CJW393312 CTS393233:CTS393312 DDO393233:DDO393312 DNK393233:DNK393312 DXG393233:DXG393312 EHC393233:EHC393312 EQY393233:EQY393312 FAU393233:FAU393312 FKQ393233:FKQ393312 FUM393233:FUM393312 GEI393233:GEI393312 GOE393233:GOE393312 GYA393233:GYA393312 HHW393233:HHW393312 HRS393233:HRS393312 IBO393233:IBO393312 ILK393233:ILK393312 IVG393233:IVG393312 JFC393233:JFC393312 JOY393233:JOY393312 JYU393233:JYU393312 KIQ393233:KIQ393312 KSM393233:KSM393312 LCI393233:LCI393312 LME393233:LME393312 LWA393233:LWA393312 MFW393233:MFW393312 MPS393233:MPS393312 MZO393233:MZO393312 NJK393233:NJK393312 NTG393233:NTG393312 ODC393233:ODC393312 OMY393233:OMY393312 OWU393233:OWU393312 PGQ393233:PGQ393312 PQM393233:PQM393312 QAI393233:QAI393312 QKE393233:QKE393312 QUA393233:QUA393312 RDW393233:RDW393312 RNS393233:RNS393312 RXO393233:RXO393312 SHK393233:SHK393312 SRG393233:SRG393312 TBC393233:TBC393312 TKY393233:TKY393312 TUU393233:TUU393312 UEQ393233:UEQ393312 UOM393233:UOM393312 UYI393233:UYI393312 VIE393233:VIE393312 VSA393233:VSA393312 WBW393233:WBW393312 WLS393233:WLS393312 WVO393233:WVO393312 G458769:G458848 JC458769:JC458848 SY458769:SY458848 ACU458769:ACU458848 AMQ458769:AMQ458848 AWM458769:AWM458848 BGI458769:BGI458848 BQE458769:BQE458848 CAA458769:CAA458848 CJW458769:CJW458848 CTS458769:CTS458848 DDO458769:DDO458848 DNK458769:DNK458848 DXG458769:DXG458848 EHC458769:EHC458848 EQY458769:EQY458848 FAU458769:FAU458848 FKQ458769:FKQ458848 FUM458769:FUM458848 GEI458769:GEI458848 GOE458769:GOE458848 GYA458769:GYA458848 HHW458769:HHW458848 HRS458769:HRS458848 IBO458769:IBO458848 ILK458769:ILK458848 IVG458769:IVG458848 JFC458769:JFC458848 JOY458769:JOY458848 JYU458769:JYU458848 KIQ458769:KIQ458848 KSM458769:KSM458848 LCI458769:LCI458848 LME458769:LME458848 LWA458769:LWA458848 MFW458769:MFW458848 MPS458769:MPS458848 MZO458769:MZO458848 NJK458769:NJK458848 NTG458769:NTG458848 ODC458769:ODC458848 OMY458769:OMY458848 OWU458769:OWU458848 PGQ458769:PGQ458848 PQM458769:PQM458848 QAI458769:QAI458848 QKE458769:QKE458848 QUA458769:QUA458848 RDW458769:RDW458848 RNS458769:RNS458848 RXO458769:RXO458848 SHK458769:SHK458848 SRG458769:SRG458848 TBC458769:TBC458848 TKY458769:TKY458848 TUU458769:TUU458848 UEQ458769:UEQ458848 UOM458769:UOM458848 UYI458769:UYI458848 VIE458769:VIE458848 VSA458769:VSA458848 WBW458769:WBW458848 WLS458769:WLS458848 WVO458769:WVO458848 G524305:G524384 JC524305:JC524384 SY524305:SY524384 ACU524305:ACU524384 AMQ524305:AMQ524384 AWM524305:AWM524384 BGI524305:BGI524384 BQE524305:BQE524384 CAA524305:CAA524384 CJW524305:CJW524384 CTS524305:CTS524384 DDO524305:DDO524384 DNK524305:DNK524384 DXG524305:DXG524384 EHC524305:EHC524384 EQY524305:EQY524384 FAU524305:FAU524384 FKQ524305:FKQ524384 FUM524305:FUM524384 GEI524305:GEI524384 GOE524305:GOE524384 GYA524305:GYA524384 HHW524305:HHW524384 HRS524305:HRS524384 IBO524305:IBO524384 ILK524305:ILK524384 IVG524305:IVG524384 JFC524305:JFC524384 JOY524305:JOY524384 JYU524305:JYU524384 KIQ524305:KIQ524384 KSM524305:KSM524384 LCI524305:LCI524384 LME524305:LME524384 LWA524305:LWA524384 MFW524305:MFW524384 MPS524305:MPS524384 MZO524305:MZO524384 NJK524305:NJK524384 NTG524305:NTG524384 ODC524305:ODC524384 OMY524305:OMY524384 OWU524305:OWU524384 PGQ524305:PGQ524384 PQM524305:PQM524384 QAI524305:QAI524384 QKE524305:QKE524384 QUA524305:QUA524384 RDW524305:RDW524384 RNS524305:RNS524384 RXO524305:RXO524384 SHK524305:SHK524384 SRG524305:SRG524384 TBC524305:TBC524384 TKY524305:TKY524384 TUU524305:TUU524384 UEQ524305:UEQ524384 UOM524305:UOM524384 UYI524305:UYI524384 VIE524305:VIE524384 VSA524305:VSA524384 WBW524305:WBW524384 WLS524305:WLS524384 WVO524305:WVO524384 G589841:G589920 JC589841:JC589920 SY589841:SY589920 ACU589841:ACU589920 AMQ589841:AMQ589920 AWM589841:AWM589920 BGI589841:BGI589920 BQE589841:BQE589920 CAA589841:CAA589920 CJW589841:CJW589920 CTS589841:CTS589920 DDO589841:DDO589920 DNK589841:DNK589920 DXG589841:DXG589920 EHC589841:EHC589920 EQY589841:EQY589920 FAU589841:FAU589920 FKQ589841:FKQ589920 FUM589841:FUM589920 GEI589841:GEI589920 GOE589841:GOE589920 GYA589841:GYA589920 HHW589841:HHW589920 HRS589841:HRS589920 IBO589841:IBO589920 ILK589841:ILK589920 IVG589841:IVG589920 JFC589841:JFC589920 JOY589841:JOY589920 JYU589841:JYU589920 KIQ589841:KIQ589920 KSM589841:KSM589920 LCI589841:LCI589920 LME589841:LME589920 LWA589841:LWA589920 MFW589841:MFW589920 MPS589841:MPS589920 MZO589841:MZO589920 NJK589841:NJK589920 NTG589841:NTG589920 ODC589841:ODC589920 OMY589841:OMY589920 OWU589841:OWU589920 PGQ589841:PGQ589920 PQM589841:PQM589920 QAI589841:QAI589920 QKE589841:QKE589920 QUA589841:QUA589920 RDW589841:RDW589920 RNS589841:RNS589920 RXO589841:RXO589920 SHK589841:SHK589920 SRG589841:SRG589920 TBC589841:TBC589920 TKY589841:TKY589920 TUU589841:TUU589920 UEQ589841:UEQ589920 UOM589841:UOM589920 UYI589841:UYI589920 VIE589841:VIE589920 VSA589841:VSA589920 WBW589841:WBW589920 WLS589841:WLS589920 WVO589841:WVO589920 G655377:G655456 JC655377:JC655456 SY655377:SY655456 ACU655377:ACU655456 AMQ655377:AMQ655456 AWM655377:AWM655456 BGI655377:BGI655456 BQE655377:BQE655456 CAA655377:CAA655456 CJW655377:CJW655456 CTS655377:CTS655456 DDO655377:DDO655456 DNK655377:DNK655456 DXG655377:DXG655456 EHC655377:EHC655456 EQY655377:EQY655456 FAU655377:FAU655456 FKQ655377:FKQ655456 FUM655377:FUM655456 GEI655377:GEI655456 GOE655377:GOE655456 GYA655377:GYA655456 HHW655377:HHW655456 HRS655377:HRS655456 IBO655377:IBO655456 ILK655377:ILK655456 IVG655377:IVG655456 JFC655377:JFC655456 JOY655377:JOY655456 JYU655377:JYU655456 KIQ655377:KIQ655456 KSM655377:KSM655456 LCI655377:LCI655456 LME655377:LME655456 LWA655377:LWA655456 MFW655377:MFW655456 MPS655377:MPS655456 MZO655377:MZO655456 NJK655377:NJK655456 NTG655377:NTG655456 ODC655377:ODC655456 OMY655377:OMY655456 OWU655377:OWU655456 PGQ655377:PGQ655456 PQM655377:PQM655456 QAI655377:QAI655456 QKE655377:QKE655456 QUA655377:QUA655456 RDW655377:RDW655456 RNS655377:RNS655456 RXO655377:RXO655456 SHK655377:SHK655456 SRG655377:SRG655456 TBC655377:TBC655456 TKY655377:TKY655456 TUU655377:TUU655456 UEQ655377:UEQ655456 UOM655377:UOM655456 UYI655377:UYI655456 VIE655377:VIE655456 VSA655377:VSA655456 WBW655377:WBW655456 WLS655377:WLS655456 WVO655377:WVO655456 G720913:G720992 JC720913:JC720992 SY720913:SY720992 ACU720913:ACU720992 AMQ720913:AMQ720992 AWM720913:AWM720992 BGI720913:BGI720992 BQE720913:BQE720992 CAA720913:CAA720992 CJW720913:CJW720992 CTS720913:CTS720992 DDO720913:DDO720992 DNK720913:DNK720992 DXG720913:DXG720992 EHC720913:EHC720992 EQY720913:EQY720992 FAU720913:FAU720992 FKQ720913:FKQ720992 FUM720913:FUM720992 GEI720913:GEI720992 GOE720913:GOE720992 GYA720913:GYA720992 HHW720913:HHW720992 HRS720913:HRS720992 IBO720913:IBO720992 ILK720913:ILK720992 IVG720913:IVG720992 JFC720913:JFC720992 JOY720913:JOY720992 JYU720913:JYU720992 KIQ720913:KIQ720992 KSM720913:KSM720992 LCI720913:LCI720992 LME720913:LME720992 LWA720913:LWA720992 MFW720913:MFW720992 MPS720913:MPS720992 MZO720913:MZO720992 NJK720913:NJK720992 NTG720913:NTG720992 ODC720913:ODC720992 OMY720913:OMY720992 OWU720913:OWU720992 PGQ720913:PGQ720992 PQM720913:PQM720992 QAI720913:QAI720992 QKE720913:QKE720992 QUA720913:QUA720992 RDW720913:RDW720992 RNS720913:RNS720992 RXO720913:RXO720992 SHK720913:SHK720992 SRG720913:SRG720992 TBC720913:TBC720992 TKY720913:TKY720992 TUU720913:TUU720992 UEQ720913:UEQ720992 UOM720913:UOM720992 UYI720913:UYI720992 VIE720913:VIE720992 VSA720913:VSA720992 WBW720913:WBW720992 WLS720913:WLS720992 WVO720913:WVO720992 G786449:G786528 JC786449:JC786528 SY786449:SY786528 ACU786449:ACU786528 AMQ786449:AMQ786528 AWM786449:AWM786528 BGI786449:BGI786528 BQE786449:BQE786528 CAA786449:CAA786528 CJW786449:CJW786528 CTS786449:CTS786528 DDO786449:DDO786528 DNK786449:DNK786528 DXG786449:DXG786528 EHC786449:EHC786528 EQY786449:EQY786528 FAU786449:FAU786528 FKQ786449:FKQ786528 FUM786449:FUM786528 GEI786449:GEI786528 GOE786449:GOE786528 GYA786449:GYA786528 HHW786449:HHW786528 HRS786449:HRS786528 IBO786449:IBO786528 ILK786449:ILK786528 IVG786449:IVG786528 JFC786449:JFC786528 JOY786449:JOY786528 JYU786449:JYU786528 KIQ786449:KIQ786528 KSM786449:KSM786528 LCI786449:LCI786528 LME786449:LME786528 LWA786449:LWA786528 MFW786449:MFW786528 MPS786449:MPS786528 MZO786449:MZO786528 NJK786449:NJK786528 NTG786449:NTG786528 ODC786449:ODC786528 OMY786449:OMY786528 OWU786449:OWU786528 PGQ786449:PGQ786528 PQM786449:PQM786528 QAI786449:QAI786528 QKE786449:QKE786528 QUA786449:QUA786528 RDW786449:RDW786528 RNS786449:RNS786528 RXO786449:RXO786528 SHK786449:SHK786528 SRG786449:SRG786528 TBC786449:TBC786528 TKY786449:TKY786528 TUU786449:TUU786528 UEQ786449:UEQ786528 UOM786449:UOM786528 UYI786449:UYI786528 VIE786449:VIE786528 VSA786449:VSA786528 WBW786449:WBW786528 WLS786449:WLS786528 WVO786449:WVO786528 G851985:G852064 JC851985:JC852064 SY851985:SY852064 ACU851985:ACU852064 AMQ851985:AMQ852064 AWM851985:AWM852064 BGI851985:BGI852064 BQE851985:BQE852064 CAA851985:CAA852064 CJW851985:CJW852064 CTS851985:CTS852064 DDO851985:DDO852064 DNK851985:DNK852064 DXG851985:DXG852064 EHC851985:EHC852064 EQY851985:EQY852064 FAU851985:FAU852064 FKQ851985:FKQ852064 FUM851985:FUM852064 GEI851985:GEI852064 GOE851985:GOE852064 GYA851985:GYA852064 HHW851985:HHW852064 HRS851985:HRS852064 IBO851985:IBO852064 ILK851985:ILK852064 IVG851985:IVG852064 JFC851985:JFC852064 JOY851985:JOY852064 JYU851985:JYU852064 KIQ851985:KIQ852064 KSM851985:KSM852064 LCI851985:LCI852064 LME851985:LME852064 LWA851985:LWA852064 MFW851985:MFW852064 MPS851985:MPS852064 MZO851985:MZO852064 NJK851985:NJK852064 NTG851985:NTG852064 ODC851985:ODC852064 OMY851985:OMY852064 OWU851985:OWU852064 PGQ851985:PGQ852064 PQM851985:PQM852064 QAI851985:QAI852064 QKE851985:QKE852064 QUA851985:QUA852064 RDW851985:RDW852064 RNS851985:RNS852064 RXO851985:RXO852064 SHK851985:SHK852064 SRG851985:SRG852064 TBC851985:TBC852064 TKY851985:TKY852064 TUU851985:TUU852064 UEQ851985:UEQ852064 UOM851985:UOM852064 UYI851985:UYI852064 VIE851985:VIE852064 VSA851985:VSA852064 WBW851985:WBW852064 WLS851985:WLS852064 WVO851985:WVO852064 G917521:G917600 JC917521:JC917600 SY917521:SY917600 ACU917521:ACU917600 AMQ917521:AMQ917600 AWM917521:AWM917600 BGI917521:BGI917600 BQE917521:BQE917600 CAA917521:CAA917600 CJW917521:CJW917600 CTS917521:CTS917600 DDO917521:DDO917600 DNK917521:DNK917600 DXG917521:DXG917600 EHC917521:EHC917600 EQY917521:EQY917600 FAU917521:FAU917600 FKQ917521:FKQ917600 FUM917521:FUM917600 GEI917521:GEI917600 GOE917521:GOE917600 GYA917521:GYA917600 HHW917521:HHW917600 HRS917521:HRS917600 IBO917521:IBO917600 ILK917521:ILK917600 IVG917521:IVG917600 JFC917521:JFC917600 JOY917521:JOY917600 JYU917521:JYU917600 KIQ917521:KIQ917600 KSM917521:KSM917600 LCI917521:LCI917600 LME917521:LME917600 LWA917521:LWA917600 MFW917521:MFW917600 MPS917521:MPS917600 MZO917521:MZO917600 NJK917521:NJK917600 NTG917521:NTG917600 ODC917521:ODC917600 OMY917521:OMY917600 OWU917521:OWU917600 PGQ917521:PGQ917600 PQM917521:PQM917600 QAI917521:QAI917600 QKE917521:QKE917600 QUA917521:QUA917600 RDW917521:RDW917600 RNS917521:RNS917600 RXO917521:RXO917600 SHK917521:SHK917600 SRG917521:SRG917600 TBC917521:TBC917600 TKY917521:TKY917600 TUU917521:TUU917600 UEQ917521:UEQ917600 UOM917521:UOM917600 UYI917521:UYI917600 VIE917521:VIE917600 VSA917521:VSA917600 WBW917521:WBW917600 WLS917521:WLS917600 WVO917521:WVO917600 G983057:G983136 JC983057:JC983136 SY983057:SY983136 ACU983057:ACU983136 AMQ983057:AMQ983136 AWM983057:AWM983136 BGI983057:BGI983136 BQE983057:BQE983136 CAA983057:CAA983136 CJW983057:CJW983136 CTS983057:CTS983136 DDO983057:DDO983136 DNK983057:DNK983136 DXG983057:DXG983136 EHC983057:EHC983136 EQY983057:EQY983136 FAU983057:FAU983136 FKQ983057:FKQ983136 FUM983057:FUM983136 GEI983057:GEI983136 GOE983057:GOE983136 GYA983057:GYA983136 HHW983057:HHW983136 HRS983057:HRS983136 IBO983057:IBO983136 ILK983057:ILK983136 IVG983057:IVG983136 JFC983057:JFC983136 JOY983057:JOY983136 JYU983057:JYU983136 KIQ983057:KIQ983136 KSM983057:KSM983136 LCI983057:LCI983136 LME983057:LME983136 LWA983057:LWA983136 MFW983057:MFW983136 MPS983057:MPS983136 MZO983057:MZO983136 NJK983057:NJK983136 NTG983057:NTG983136 ODC983057:ODC983136 OMY983057:OMY983136 OWU983057:OWU983136 PGQ983057:PGQ983136 PQM983057:PQM983136 QAI983057:QAI983136 QKE983057:QKE983136 QUA983057:QUA983136 RDW983057:RDW983136 RNS983057:RNS983136 RXO983057:RXO983136 SHK983057:SHK983136 SRG983057:SRG983136 TBC983057:TBC983136 TKY983057:TKY983136 TUU983057:TUU983136 UEQ983057:UEQ983136 UOM983057:UOM983136 UYI983057:UYI983136 VIE983057:VIE983136 VSA983057:VSA983136 WBW983057:WBW983136 WLS983057:WLS983136 WVO983057:WVO983136 G104:G183 JC104:JC183 SY104:SY183 ACU104:ACU183 AMQ104:AMQ183 AWM104:AWM183 BGI104:BGI183 BQE104:BQE183 CAA104:CAA183 CJW104:CJW183 CTS104:CTS183 DDO104:DDO183 DNK104:DNK183 DXG104:DXG183 EHC104:EHC183 EQY104:EQY183 FAU104:FAU183 FKQ104:FKQ183 FUM104:FUM183 GEI104:GEI183 GOE104:GOE183 GYA104:GYA183 HHW104:HHW183 HRS104:HRS183 IBO104:IBO183 ILK104:ILK183 IVG104:IVG183 JFC104:JFC183 JOY104:JOY183 JYU104:JYU183 KIQ104:KIQ183 KSM104:KSM183 LCI104:LCI183 LME104:LME183 LWA104:LWA183 MFW104:MFW183 MPS104:MPS183 MZO104:MZO183 NJK104:NJK183 NTG104:NTG183 ODC104:ODC183 OMY104:OMY183 OWU104:OWU183 PGQ104:PGQ183 PQM104:PQM183 QAI104:QAI183 QKE104:QKE183 QUA104:QUA183 RDW104:RDW183 RNS104:RNS183 RXO104:RXO183 SHK104:SHK183 SRG104:SRG183 TBC104:TBC183 TKY104:TKY183 TUU104:TUU183 UEQ104:UEQ183 UOM104:UOM183 UYI104:UYI183 VIE104:VIE183 VSA104:VSA183 WBW104:WBW183 WLS104:WLS183 WVO104:WVO183 G65640:G65719 JC65640:JC65719 SY65640:SY65719 ACU65640:ACU65719 AMQ65640:AMQ65719 AWM65640:AWM65719 BGI65640:BGI65719 BQE65640:BQE65719 CAA65640:CAA65719 CJW65640:CJW65719 CTS65640:CTS65719 DDO65640:DDO65719 DNK65640:DNK65719 DXG65640:DXG65719 EHC65640:EHC65719 EQY65640:EQY65719 FAU65640:FAU65719 FKQ65640:FKQ65719 FUM65640:FUM65719 GEI65640:GEI65719 GOE65640:GOE65719 GYA65640:GYA65719 HHW65640:HHW65719 HRS65640:HRS65719 IBO65640:IBO65719 ILK65640:ILK65719 IVG65640:IVG65719 JFC65640:JFC65719 JOY65640:JOY65719 JYU65640:JYU65719 KIQ65640:KIQ65719 KSM65640:KSM65719 LCI65640:LCI65719 LME65640:LME65719 LWA65640:LWA65719 MFW65640:MFW65719 MPS65640:MPS65719 MZO65640:MZO65719 NJK65640:NJK65719 NTG65640:NTG65719 ODC65640:ODC65719 OMY65640:OMY65719 OWU65640:OWU65719 PGQ65640:PGQ65719 PQM65640:PQM65719 QAI65640:QAI65719 QKE65640:QKE65719 QUA65640:QUA65719 RDW65640:RDW65719 RNS65640:RNS65719 RXO65640:RXO65719 SHK65640:SHK65719 SRG65640:SRG65719 TBC65640:TBC65719 TKY65640:TKY65719 TUU65640:TUU65719 UEQ65640:UEQ65719 UOM65640:UOM65719 UYI65640:UYI65719 VIE65640:VIE65719 VSA65640:VSA65719 WBW65640:WBW65719 WLS65640:WLS65719 WVO65640:WVO65719 G131176:G131255 JC131176:JC131255 SY131176:SY131255 ACU131176:ACU131255 AMQ131176:AMQ131255 AWM131176:AWM131255 BGI131176:BGI131255 BQE131176:BQE131255 CAA131176:CAA131255 CJW131176:CJW131255 CTS131176:CTS131255 DDO131176:DDO131255 DNK131176:DNK131255 DXG131176:DXG131255 EHC131176:EHC131255 EQY131176:EQY131255 FAU131176:FAU131255 FKQ131176:FKQ131255 FUM131176:FUM131255 GEI131176:GEI131255 GOE131176:GOE131255 GYA131176:GYA131255 HHW131176:HHW131255 HRS131176:HRS131255 IBO131176:IBO131255 ILK131176:ILK131255 IVG131176:IVG131255 JFC131176:JFC131255 JOY131176:JOY131255 JYU131176:JYU131255 KIQ131176:KIQ131255 KSM131176:KSM131255 LCI131176:LCI131255 LME131176:LME131255 LWA131176:LWA131255 MFW131176:MFW131255 MPS131176:MPS131255 MZO131176:MZO131255 NJK131176:NJK131255 NTG131176:NTG131255 ODC131176:ODC131255 OMY131176:OMY131255 OWU131176:OWU131255 PGQ131176:PGQ131255 PQM131176:PQM131255 QAI131176:QAI131255 QKE131176:QKE131255 QUA131176:QUA131255 RDW131176:RDW131255 RNS131176:RNS131255 RXO131176:RXO131255 SHK131176:SHK131255 SRG131176:SRG131255 TBC131176:TBC131255 TKY131176:TKY131255 TUU131176:TUU131255 UEQ131176:UEQ131255 UOM131176:UOM131255 UYI131176:UYI131255 VIE131176:VIE131255 VSA131176:VSA131255 WBW131176:WBW131255 WLS131176:WLS131255 WVO131176:WVO131255 G196712:G196791 JC196712:JC196791 SY196712:SY196791 ACU196712:ACU196791 AMQ196712:AMQ196791 AWM196712:AWM196791 BGI196712:BGI196791 BQE196712:BQE196791 CAA196712:CAA196791 CJW196712:CJW196791 CTS196712:CTS196791 DDO196712:DDO196791 DNK196712:DNK196791 DXG196712:DXG196791 EHC196712:EHC196791 EQY196712:EQY196791 FAU196712:FAU196791 FKQ196712:FKQ196791 FUM196712:FUM196791 GEI196712:GEI196791 GOE196712:GOE196791 GYA196712:GYA196791 HHW196712:HHW196791 HRS196712:HRS196791 IBO196712:IBO196791 ILK196712:ILK196791 IVG196712:IVG196791 JFC196712:JFC196791 JOY196712:JOY196791 JYU196712:JYU196791 KIQ196712:KIQ196791 KSM196712:KSM196791 LCI196712:LCI196791 LME196712:LME196791 LWA196712:LWA196791 MFW196712:MFW196791 MPS196712:MPS196791 MZO196712:MZO196791 NJK196712:NJK196791 NTG196712:NTG196791 ODC196712:ODC196791 OMY196712:OMY196791 OWU196712:OWU196791 PGQ196712:PGQ196791 PQM196712:PQM196791 QAI196712:QAI196791 QKE196712:QKE196791 QUA196712:QUA196791 RDW196712:RDW196791 RNS196712:RNS196791 RXO196712:RXO196791 SHK196712:SHK196791 SRG196712:SRG196791 TBC196712:TBC196791 TKY196712:TKY196791 TUU196712:TUU196791 UEQ196712:UEQ196791 UOM196712:UOM196791 UYI196712:UYI196791 VIE196712:VIE196791 VSA196712:VSA196791 WBW196712:WBW196791 WLS196712:WLS196791 WVO196712:WVO196791 G262248:G262327 JC262248:JC262327 SY262248:SY262327 ACU262248:ACU262327 AMQ262248:AMQ262327 AWM262248:AWM262327 BGI262248:BGI262327 BQE262248:BQE262327 CAA262248:CAA262327 CJW262248:CJW262327 CTS262248:CTS262327 DDO262248:DDO262327 DNK262248:DNK262327 DXG262248:DXG262327 EHC262248:EHC262327 EQY262248:EQY262327 FAU262248:FAU262327 FKQ262248:FKQ262327 FUM262248:FUM262327 GEI262248:GEI262327 GOE262248:GOE262327 GYA262248:GYA262327 HHW262248:HHW262327 HRS262248:HRS262327 IBO262248:IBO262327 ILK262248:ILK262327 IVG262248:IVG262327 JFC262248:JFC262327 JOY262248:JOY262327 JYU262248:JYU262327 KIQ262248:KIQ262327 KSM262248:KSM262327 LCI262248:LCI262327 LME262248:LME262327 LWA262248:LWA262327 MFW262248:MFW262327 MPS262248:MPS262327 MZO262248:MZO262327 NJK262248:NJK262327 NTG262248:NTG262327 ODC262248:ODC262327 OMY262248:OMY262327 OWU262248:OWU262327 PGQ262248:PGQ262327 PQM262248:PQM262327 QAI262248:QAI262327 QKE262248:QKE262327 QUA262248:QUA262327 RDW262248:RDW262327 RNS262248:RNS262327 RXO262248:RXO262327 SHK262248:SHK262327 SRG262248:SRG262327 TBC262248:TBC262327 TKY262248:TKY262327 TUU262248:TUU262327 UEQ262248:UEQ262327 UOM262248:UOM262327 UYI262248:UYI262327 VIE262248:VIE262327 VSA262248:VSA262327 WBW262248:WBW262327 WLS262248:WLS262327 WVO262248:WVO262327 G327784:G327863 JC327784:JC327863 SY327784:SY327863 ACU327784:ACU327863 AMQ327784:AMQ327863 AWM327784:AWM327863 BGI327784:BGI327863 BQE327784:BQE327863 CAA327784:CAA327863 CJW327784:CJW327863 CTS327784:CTS327863 DDO327784:DDO327863 DNK327784:DNK327863 DXG327784:DXG327863 EHC327784:EHC327863 EQY327784:EQY327863 FAU327784:FAU327863 FKQ327784:FKQ327863 FUM327784:FUM327863 GEI327784:GEI327863 GOE327784:GOE327863 GYA327784:GYA327863 HHW327784:HHW327863 HRS327784:HRS327863 IBO327784:IBO327863 ILK327784:ILK327863 IVG327784:IVG327863 JFC327784:JFC327863 JOY327784:JOY327863 JYU327784:JYU327863 KIQ327784:KIQ327863 KSM327784:KSM327863 LCI327784:LCI327863 LME327784:LME327863 LWA327784:LWA327863 MFW327784:MFW327863 MPS327784:MPS327863 MZO327784:MZO327863 NJK327784:NJK327863 NTG327784:NTG327863 ODC327784:ODC327863 OMY327784:OMY327863 OWU327784:OWU327863 PGQ327784:PGQ327863 PQM327784:PQM327863 QAI327784:QAI327863 QKE327784:QKE327863 QUA327784:QUA327863 RDW327784:RDW327863 RNS327784:RNS327863 RXO327784:RXO327863 SHK327784:SHK327863 SRG327784:SRG327863 TBC327784:TBC327863 TKY327784:TKY327863 TUU327784:TUU327863 UEQ327784:UEQ327863 UOM327784:UOM327863 UYI327784:UYI327863 VIE327784:VIE327863 VSA327784:VSA327863 WBW327784:WBW327863 WLS327784:WLS327863 WVO327784:WVO327863 G393320:G393399 JC393320:JC393399 SY393320:SY393399 ACU393320:ACU393399 AMQ393320:AMQ393399 AWM393320:AWM393399 BGI393320:BGI393399 BQE393320:BQE393399 CAA393320:CAA393399 CJW393320:CJW393399 CTS393320:CTS393399 DDO393320:DDO393399 DNK393320:DNK393399 DXG393320:DXG393399 EHC393320:EHC393399 EQY393320:EQY393399 FAU393320:FAU393399 FKQ393320:FKQ393399 FUM393320:FUM393399 GEI393320:GEI393399 GOE393320:GOE393399 GYA393320:GYA393399 HHW393320:HHW393399 HRS393320:HRS393399 IBO393320:IBO393399 ILK393320:ILK393399 IVG393320:IVG393399 JFC393320:JFC393399 JOY393320:JOY393399 JYU393320:JYU393399 KIQ393320:KIQ393399 KSM393320:KSM393399 LCI393320:LCI393399 LME393320:LME393399 LWA393320:LWA393399 MFW393320:MFW393399 MPS393320:MPS393399 MZO393320:MZO393399 NJK393320:NJK393399 NTG393320:NTG393399 ODC393320:ODC393399 OMY393320:OMY393399 OWU393320:OWU393399 PGQ393320:PGQ393399 PQM393320:PQM393399 QAI393320:QAI393399 QKE393320:QKE393399 QUA393320:QUA393399 RDW393320:RDW393399 RNS393320:RNS393399 RXO393320:RXO393399 SHK393320:SHK393399 SRG393320:SRG393399 TBC393320:TBC393399 TKY393320:TKY393399 TUU393320:TUU393399 UEQ393320:UEQ393399 UOM393320:UOM393399 UYI393320:UYI393399 VIE393320:VIE393399 VSA393320:VSA393399 WBW393320:WBW393399 WLS393320:WLS393399 WVO393320:WVO393399 G458856:G458935 JC458856:JC458935 SY458856:SY458935 ACU458856:ACU458935 AMQ458856:AMQ458935 AWM458856:AWM458935 BGI458856:BGI458935 BQE458856:BQE458935 CAA458856:CAA458935 CJW458856:CJW458935 CTS458856:CTS458935 DDO458856:DDO458935 DNK458856:DNK458935 DXG458856:DXG458935 EHC458856:EHC458935 EQY458856:EQY458935 FAU458856:FAU458935 FKQ458856:FKQ458935 FUM458856:FUM458935 GEI458856:GEI458935 GOE458856:GOE458935 GYA458856:GYA458935 HHW458856:HHW458935 HRS458856:HRS458935 IBO458856:IBO458935 ILK458856:ILK458935 IVG458856:IVG458935 JFC458856:JFC458935 JOY458856:JOY458935 JYU458856:JYU458935 KIQ458856:KIQ458935 KSM458856:KSM458935 LCI458856:LCI458935 LME458856:LME458935 LWA458856:LWA458935 MFW458856:MFW458935 MPS458856:MPS458935 MZO458856:MZO458935 NJK458856:NJK458935 NTG458856:NTG458935 ODC458856:ODC458935 OMY458856:OMY458935 OWU458856:OWU458935 PGQ458856:PGQ458935 PQM458856:PQM458935 QAI458856:QAI458935 QKE458856:QKE458935 QUA458856:QUA458935 RDW458856:RDW458935 RNS458856:RNS458935 RXO458856:RXO458935 SHK458856:SHK458935 SRG458856:SRG458935 TBC458856:TBC458935 TKY458856:TKY458935 TUU458856:TUU458935 UEQ458856:UEQ458935 UOM458856:UOM458935 UYI458856:UYI458935 VIE458856:VIE458935 VSA458856:VSA458935 WBW458856:WBW458935 WLS458856:WLS458935 WVO458856:WVO458935 G524392:G524471 JC524392:JC524471 SY524392:SY524471 ACU524392:ACU524471 AMQ524392:AMQ524471 AWM524392:AWM524471 BGI524392:BGI524471 BQE524392:BQE524471 CAA524392:CAA524471 CJW524392:CJW524471 CTS524392:CTS524471 DDO524392:DDO524471 DNK524392:DNK524471 DXG524392:DXG524471 EHC524392:EHC524471 EQY524392:EQY524471 FAU524392:FAU524471 FKQ524392:FKQ524471 FUM524392:FUM524471 GEI524392:GEI524471 GOE524392:GOE524471 GYA524392:GYA524471 HHW524392:HHW524471 HRS524392:HRS524471 IBO524392:IBO524471 ILK524392:ILK524471 IVG524392:IVG524471 JFC524392:JFC524471 JOY524392:JOY524471 JYU524392:JYU524471 KIQ524392:KIQ524471 KSM524392:KSM524471 LCI524392:LCI524471 LME524392:LME524471 LWA524392:LWA524471 MFW524392:MFW524471 MPS524392:MPS524471 MZO524392:MZO524471 NJK524392:NJK524471 NTG524392:NTG524471 ODC524392:ODC524471 OMY524392:OMY524471 OWU524392:OWU524471 PGQ524392:PGQ524471 PQM524392:PQM524471 QAI524392:QAI524471 QKE524392:QKE524471 QUA524392:QUA524471 RDW524392:RDW524471 RNS524392:RNS524471 RXO524392:RXO524471 SHK524392:SHK524471 SRG524392:SRG524471 TBC524392:TBC524471 TKY524392:TKY524471 TUU524392:TUU524471 UEQ524392:UEQ524471 UOM524392:UOM524471 UYI524392:UYI524471 VIE524392:VIE524471 VSA524392:VSA524471 WBW524392:WBW524471 WLS524392:WLS524471 WVO524392:WVO524471 G589928:G590007 JC589928:JC590007 SY589928:SY590007 ACU589928:ACU590007 AMQ589928:AMQ590007 AWM589928:AWM590007 BGI589928:BGI590007 BQE589928:BQE590007 CAA589928:CAA590007 CJW589928:CJW590007 CTS589928:CTS590007 DDO589928:DDO590007 DNK589928:DNK590007 DXG589928:DXG590007 EHC589928:EHC590007 EQY589928:EQY590007 FAU589928:FAU590007 FKQ589928:FKQ590007 FUM589928:FUM590007 GEI589928:GEI590007 GOE589928:GOE590007 GYA589928:GYA590007 HHW589928:HHW590007 HRS589928:HRS590007 IBO589928:IBO590007 ILK589928:ILK590007 IVG589928:IVG590007 JFC589928:JFC590007 JOY589928:JOY590007 JYU589928:JYU590007 KIQ589928:KIQ590007 KSM589928:KSM590007 LCI589928:LCI590007 LME589928:LME590007 LWA589928:LWA590007 MFW589928:MFW590007 MPS589928:MPS590007 MZO589928:MZO590007 NJK589928:NJK590007 NTG589928:NTG590007 ODC589928:ODC590007 OMY589928:OMY590007 OWU589928:OWU590007 PGQ589928:PGQ590007 PQM589928:PQM590007 QAI589928:QAI590007 QKE589928:QKE590007 QUA589928:QUA590007 RDW589928:RDW590007 RNS589928:RNS590007 RXO589928:RXO590007 SHK589928:SHK590007 SRG589928:SRG590007 TBC589928:TBC590007 TKY589928:TKY590007 TUU589928:TUU590007 UEQ589928:UEQ590007 UOM589928:UOM590007 UYI589928:UYI590007 VIE589928:VIE590007 VSA589928:VSA590007 WBW589928:WBW590007 WLS589928:WLS590007 WVO589928:WVO590007 G655464:G655543 JC655464:JC655543 SY655464:SY655543 ACU655464:ACU655543 AMQ655464:AMQ655543 AWM655464:AWM655543 BGI655464:BGI655543 BQE655464:BQE655543 CAA655464:CAA655543 CJW655464:CJW655543 CTS655464:CTS655543 DDO655464:DDO655543 DNK655464:DNK655543 DXG655464:DXG655543 EHC655464:EHC655543 EQY655464:EQY655543 FAU655464:FAU655543 FKQ655464:FKQ655543 FUM655464:FUM655543 GEI655464:GEI655543 GOE655464:GOE655543 GYA655464:GYA655543 HHW655464:HHW655543 HRS655464:HRS655543 IBO655464:IBO655543 ILK655464:ILK655543 IVG655464:IVG655543 JFC655464:JFC655543 JOY655464:JOY655543 JYU655464:JYU655543 KIQ655464:KIQ655543 KSM655464:KSM655543 LCI655464:LCI655543 LME655464:LME655543 LWA655464:LWA655543 MFW655464:MFW655543 MPS655464:MPS655543 MZO655464:MZO655543 NJK655464:NJK655543 NTG655464:NTG655543 ODC655464:ODC655543 OMY655464:OMY655543 OWU655464:OWU655543 PGQ655464:PGQ655543 PQM655464:PQM655543 QAI655464:QAI655543 QKE655464:QKE655543 QUA655464:QUA655543 RDW655464:RDW655543 RNS655464:RNS655543 RXO655464:RXO655543 SHK655464:SHK655543 SRG655464:SRG655543 TBC655464:TBC655543 TKY655464:TKY655543 TUU655464:TUU655543 UEQ655464:UEQ655543 UOM655464:UOM655543 UYI655464:UYI655543 VIE655464:VIE655543 VSA655464:VSA655543 WBW655464:WBW655543 WLS655464:WLS655543 WVO655464:WVO655543 G721000:G721079 JC721000:JC721079 SY721000:SY721079 ACU721000:ACU721079 AMQ721000:AMQ721079 AWM721000:AWM721079 BGI721000:BGI721079 BQE721000:BQE721079 CAA721000:CAA721079 CJW721000:CJW721079 CTS721000:CTS721079 DDO721000:DDO721079 DNK721000:DNK721079 DXG721000:DXG721079 EHC721000:EHC721079 EQY721000:EQY721079 FAU721000:FAU721079 FKQ721000:FKQ721079 FUM721000:FUM721079 GEI721000:GEI721079 GOE721000:GOE721079 GYA721000:GYA721079 HHW721000:HHW721079 HRS721000:HRS721079 IBO721000:IBO721079 ILK721000:ILK721079 IVG721000:IVG721079 JFC721000:JFC721079 JOY721000:JOY721079 JYU721000:JYU721079 KIQ721000:KIQ721079 KSM721000:KSM721079 LCI721000:LCI721079 LME721000:LME721079 LWA721000:LWA721079 MFW721000:MFW721079 MPS721000:MPS721079 MZO721000:MZO721079 NJK721000:NJK721079 NTG721000:NTG721079 ODC721000:ODC721079 OMY721000:OMY721079 OWU721000:OWU721079 PGQ721000:PGQ721079 PQM721000:PQM721079 QAI721000:QAI721079 QKE721000:QKE721079 QUA721000:QUA721079 RDW721000:RDW721079 RNS721000:RNS721079 RXO721000:RXO721079 SHK721000:SHK721079 SRG721000:SRG721079 TBC721000:TBC721079 TKY721000:TKY721079 TUU721000:TUU721079 UEQ721000:UEQ721079 UOM721000:UOM721079 UYI721000:UYI721079 VIE721000:VIE721079 VSA721000:VSA721079 WBW721000:WBW721079 WLS721000:WLS721079 WVO721000:WVO721079 G786536:G786615 JC786536:JC786615 SY786536:SY786615 ACU786536:ACU786615 AMQ786536:AMQ786615 AWM786536:AWM786615 BGI786536:BGI786615 BQE786536:BQE786615 CAA786536:CAA786615 CJW786536:CJW786615 CTS786536:CTS786615 DDO786536:DDO786615 DNK786536:DNK786615 DXG786536:DXG786615 EHC786536:EHC786615 EQY786536:EQY786615 FAU786536:FAU786615 FKQ786536:FKQ786615 FUM786536:FUM786615 GEI786536:GEI786615 GOE786536:GOE786615 GYA786536:GYA786615 HHW786536:HHW786615 HRS786536:HRS786615 IBO786536:IBO786615 ILK786536:ILK786615 IVG786536:IVG786615 JFC786536:JFC786615 JOY786536:JOY786615 JYU786536:JYU786615 KIQ786536:KIQ786615 KSM786536:KSM786615 LCI786536:LCI786615 LME786536:LME786615 LWA786536:LWA786615 MFW786536:MFW786615 MPS786536:MPS786615 MZO786536:MZO786615 NJK786536:NJK786615 NTG786536:NTG786615 ODC786536:ODC786615 OMY786536:OMY786615 OWU786536:OWU786615 PGQ786536:PGQ786615 PQM786536:PQM786615 QAI786536:QAI786615 QKE786536:QKE786615 QUA786536:QUA786615 RDW786536:RDW786615 RNS786536:RNS786615 RXO786536:RXO786615 SHK786536:SHK786615 SRG786536:SRG786615 TBC786536:TBC786615 TKY786536:TKY786615 TUU786536:TUU786615 UEQ786536:UEQ786615 UOM786536:UOM786615 UYI786536:UYI786615 VIE786536:VIE786615 VSA786536:VSA786615 WBW786536:WBW786615 WLS786536:WLS786615 WVO786536:WVO786615 G852072:G852151 JC852072:JC852151 SY852072:SY852151 ACU852072:ACU852151 AMQ852072:AMQ852151 AWM852072:AWM852151 BGI852072:BGI852151 BQE852072:BQE852151 CAA852072:CAA852151 CJW852072:CJW852151 CTS852072:CTS852151 DDO852072:DDO852151 DNK852072:DNK852151 DXG852072:DXG852151 EHC852072:EHC852151 EQY852072:EQY852151 FAU852072:FAU852151 FKQ852072:FKQ852151 FUM852072:FUM852151 GEI852072:GEI852151 GOE852072:GOE852151 GYA852072:GYA852151 HHW852072:HHW852151 HRS852072:HRS852151 IBO852072:IBO852151 ILK852072:ILK852151 IVG852072:IVG852151 JFC852072:JFC852151 JOY852072:JOY852151 JYU852072:JYU852151 KIQ852072:KIQ852151 KSM852072:KSM852151 LCI852072:LCI852151 LME852072:LME852151 LWA852072:LWA852151 MFW852072:MFW852151 MPS852072:MPS852151 MZO852072:MZO852151 NJK852072:NJK852151 NTG852072:NTG852151 ODC852072:ODC852151 OMY852072:OMY852151 OWU852072:OWU852151 PGQ852072:PGQ852151 PQM852072:PQM852151 QAI852072:QAI852151 QKE852072:QKE852151 QUA852072:QUA852151 RDW852072:RDW852151 RNS852072:RNS852151 RXO852072:RXO852151 SHK852072:SHK852151 SRG852072:SRG852151 TBC852072:TBC852151 TKY852072:TKY852151 TUU852072:TUU852151 UEQ852072:UEQ852151 UOM852072:UOM852151 UYI852072:UYI852151 VIE852072:VIE852151 VSA852072:VSA852151 WBW852072:WBW852151 WLS852072:WLS852151 WVO852072:WVO852151 G917608:G917687 JC917608:JC917687 SY917608:SY917687 ACU917608:ACU917687 AMQ917608:AMQ917687 AWM917608:AWM917687 BGI917608:BGI917687 BQE917608:BQE917687 CAA917608:CAA917687 CJW917608:CJW917687 CTS917608:CTS917687 DDO917608:DDO917687 DNK917608:DNK917687 DXG917608:DXG917687 EHC917608:EHC917687 EQY917608:EQY917687 FAU917608:FAU917687 FKQ917608:FKQ917687 FUM917608:FUM917687 GEI917608:GEI917687 GOE917608:GOE917687 GYA917608:GYA917687 HHW917608:HHW917687 HRS917608:HRS917687 IBO917608:IBO917687 ILK917608:ILK917687 IVG917608:IVG917687 JFC917608:JFC917687 JOY917608:JOY917687 JYU917608:JYU917687 KIQ917608:KIQ917687 KSM917608:KSM917687 LCI917608:LCI917687 LME917608:LME917687 LWA917608:LWA917687 MFW917608:MFW917687 MPS917608:MPS917687 MZO917608:MZO917687 NJK917608:NJK917687 NTG917608:NTG917687 ODC917608:ODC917687 OMY917608:OMY917687 OWU917608:OWU917687 PGQ917608:PGQ917687 PQM917608:PQM917687 QAI917608:QAI917687 QKE917608:QKE917687 QUA917608:QUA917687 RDW917608:RDW917687 RNS917608:RNS917687 RXO917608:RXO917687 SHK917608:SHK917687 SRG917608:SRG917687 TBC917608:TBC917687 TKY917608:TKY917687 TUU917608:TUU917687 UEQ917608:UEQ917687 UOM917608:UOM917687 UYI917608:UYI917687 VIE917608:VIE917687 VSA917608:VSA917687 WBW917608:WBW917687 WLS917608:WLS917687 WVO917608:WVO917687 G983144:G983223 JC983144:JC983223 SY983144:SY983223 ACU983144:ACU983223 AMQ983144:AMQ983223 AWM983144:AWM983223 BGI983144:BGI983223 BQE983144:BQE983223 CAA983144:CAA983223 CJW983144:CJW983223 CTS983144:CTS983223 DDO983144:DDO983223 DNK983144:DNK983223 DXG983144:DXG983223 EHC983144:EHC983223 EQY983144:EQY983223 FAU983144:FAU983223 FKQ983144:FKQ983223 FUM983144:FUM983223 GEI983144:GEI983223 GOE983144:GOE983223 GYA983144:GYA983223 HHW983144:HHW983223 HRS983144:HRS983223 IBO983144:IBO983223 ILK983144:ILK983223 IVG983144:IVG983223 JFC983144:JFC983223 JOY983144:JOY983223 JYU983144:JYU983223 KIQ983144:KIQ983223 KSM983144:KSM983223 LCI983144:LCI983223 LME983144:LME983223 LWA983144:LWA983223 MFW983144:MFW983223 MPS983144:MPS983223 MZO983144:MZO983223 NJK983144:NJK983223 NTG983144:NTG983223 ODC983144:ODC983223 OMY983144:OMY983223 OWU983144:OWU983223 PGQ983144:PGQ983223 PQM983144:PQM983223 QAI983144:QAI983223 QKE983144:QKE983223 QUA983144:QUA983223 RDW983144:RDW983223 RNS983144:RNS983223 RXO983144:RXO983223 SHK983144:SHK983223 SRG983144:SRG983223 TBC983144:TBC983223 TKY983144:TKY983223 TUU983144:TUU983223 UEQ983144:UEQ983223 UOM983144:UOM983223 UYI983144:UYI983223 VIE983144:VIE983223 VSA983144:VSA983223 WBW983144:WBW983223 WLS983144:WLS983223 WVO983144:WVO983223"/>
    <dataValidation imeMode="hiragana" allowBlank="1" showInputMessage="1" showErrorMessage="1" promptTitle="名前の入力" prompt="名の入力をしてください。_x000a_空白は必要ありません。" sqref="H17:H96 JD17:JD96 SZ17:SZ96 ACV17:ACV96 AMR17:AMR96 AWN17:AWN96 BGJ17:BGJ96 BQF17:BQF96 CAB17:CAB96 CJX17:CJX96 CTT17:CTT96 DDP17:DDP96 DNL17:DNL96 DXH17:DXH96 EHD17:EHD96 EQZ17:EQZ96 FAV17:FAV96 FKR17:FKR96 FUN17:FUN96 GEJ17:GEJ96 GOF17:GOF96 GYB17:GYB96 HHX17:HHX96 HRT17:HRT96 IBP17:IBP96 ILL17:ILL96 IVH17:IVH96 JFD17:JFD96 JOZ17:JOZ96 JYV17:JYV96 KIR17:KIR96 KSN17:KSN96 LCJ17:LCJ96 LMF17:LMF96 LWB17:LWB96 MFX17:MFX96 MPT17:MPT96 MZP17:MZP96 NJL17:NJL96 NTH17:NTH96 ODD17:ODD96 OMZ17:OMZ96 OWV17:OWV96 PGR17:PGR96 PQN17:PQN96 QAJ17:QAJ96 QKF17:QKF96 QUB17:QUB96 RDX17:RDX96 RNT17:RNT96 RXP17:RXP96 SHL17:SHL96 SRH17:SRH96 TBD17:TBD96 TKZ17:TKZ96 TUV17:TUV96 UER17:UER96 UON17:UON96 UYJ17:UYJ96 VIF17:VIF96 VSB17:VSB96 WBX17:WBX96 WLT17:WLT96 WVP17:WVP96 H65553:H65632 JD65553:JD65632 SZ65553:SZ65632 ACV65553:ACV65632 AMR65553:AMR65632 AWN65553:AWN65632 BGJ65553:BGJ65632 BQF65553:BQF65632 CAB65553:CAB65632 CJX65553:CJX65632 CTT65553:CTT65632 DDP65553:DDP65632 DNL65553:DNL65632 DXH65553:DXH65632 EHD65553:EHD65632 EQZ65553:EQZ65632 FAV65553:FAV65632 FKR65553:FKR65632 FUN65553:FUN65632 GEJ65553:GEJ65632 GOF65553:GOF65632 GYB65553:GYB65632 HHX65553:HHX65632 HRT65553:HRT65632 IBP65553:IBP65632 ILL65553:ILL65632 IVH65553:IVH65632 JFD65553:JFD65632 JOZ65553:JOZ65632 JYV65553:JYV65632 KIR65553:KIR65632 KSN65553:KSN65632 LCJ65553:LCJ65632 LMF65553:LMF65632 LWB65553:LWB65632 MFX65553:MFX65632 MPT65553:MPT65632 MZP65553:MZP65632 NJL65553:NJL65632 NTH65553:NTH65632 ODD65553:ODD65632 OMZ65553:OMZ65632 OWV65553:OWV65632 PGR65553:PGR65632 PQN65553:PQN65632 QAJ65553:QAJ65632 QKF65553:QKF65632 QUB65553:QUB65632 RDX65553:RDX65632 RNT65553:RNT65632 RXP65553:RXP65632 SHL65553:SHL65632 SRH65553:SRH65632 TBD65553:TBD65632 TKZ65553:TKZ65632 TUV65553:TUV65632 UER65553:UER65632 UON65553:UON65632 UYJ65553:UYJ65632 VIF65553:VIF65632 VSB65553:VSB65632 WBX65553:WBX65632 WLT65553:WLT65632 WVP65553:WVP65632 H131089:H131168 JD131089:JD131168 SZ131089:SZ131168 ACV131089:ACV131168 AMR131089:AMR131168 AWN131089:AWN131168 BGJ131089:BGJ131168 BQF131089:BQF131168 CAB131089:CAB131168 CJX131089:CJX131168 CTT131089:CTT131168 DDP131089:DDP131168 DNL131089:DNL131168 DXH131089:DXH131168 EHD131089:EHD131168 EQZ131089:EQZ131168 FAV131089:FAV131168 FKR131089:FKR131168 FUN131089:FUN131168 GEJ131089:GEJ131168 GOF131089:GOF131168 GYB131089:GYB131168 HHX131089:HHX131168 HRT131089:HRT131168 IBP131089:IBP131168 ILL131089:ILL131168 IVH131089:IVH131168 JFD131089:JFD131168 JOZ131089:JOZ131168 JYV131089:JYV131168 KIR131089:KIR131168 KSN131089:KSN131168 LCJ131089:LCJ131168 LMF131089:LMF131168 LWB131089:LWB131168 MFX131089:MFX131168 MPT131089:MPT131168 MZP131089:MZP131168 NJL131089:NJL131168 NTH131089:NTH131168 ODD131089:ODD131168 OMZ131089:OMZ131168 OWV131089:OWV131168 PGR131089:PGR131168 PQN131089:PQN131168 QAJ131089:QAJ131168 QKF131089:QKF131168 QUB131089:QUB131168 RDX131089:RDX131168 RNT131089:RNT131168 RXP131089:RXP131168 SHL131089:SHL131168 SRH131089:SRH131168 TBD131089:TBD131168 TKZ131089:TKZ131168 TUV131089:TUV131168 UER131089:UER131168 UON131089:UON131168 UYJ131089:UYJ131168 VIF131089:VIF131168 VSB131089:VSB131168 WBX131089:WBX131168 WLT131089:WLT131168 WVP131089:WVP131168 H196625:H196704 JD196625:JD196704 SZ196625:SZ196704 ACV196625:ACV196704 AMR196625:AMR196704 AWN196625:AWN196704 BGJ196625:BGJ196704 BQF196625:BQF196704 CAB196625:CAB196704 CJX196625:CJX196704 CTT196625:CTT196704 DDP196625:DDP196704 DNL196625:DNL196704 DXH196625:DXH196704 EHD196625:EHD196704 EQZ196625:EQZ196704 FAV196625:FAV196704 FKR196625:FKR196704 FUN196625:FUN196704 GEJ196625:GEJ196704 GOF196625:GOF196704 GYB196625:GYB196704 HHX196625:HHX196704 HRT196625:HRT196704 IBP196625:IBP196704 ILL196625:ILL196704 IVH196625:IVH196704 JFD196625:JFD196704 JOZ196625:JOZ196704 JYV196625:JYV196704 KIR196625:KIR196704 KSN196625:KSN196704 LCJ196625:LCJ196704 LMF196625:LMF196704 LWB196625:LWB196704 MFX196625:MFX196704 MPT196625:MPT196704 MZP196625:MZP196704 NJL196625:NJL196704 NTH196625:NTH196704 ODD196625:ODD196704 OMZ196625:OMZ196704 OWV196625:OWV196704 PGR196625:PGR196704 PQN196625:PQN196704 QAJ196625:QAJ196704 QKF196625:QKF196704 QUB196625:QUB196704 RDX196625:RDX196704 RNT196625:RNT196704 RXP196625:RXP196704 SHL196625:SHL196704 SRH196625:SRH196704 TBD196625:TBD196704 TKZ196625:TKZ196704 TUV196625:TUV196704 UER196625:UER196704 UON196625:UON196704 UYJ196625:UYJ196704 VIF196625:VIF196704 VSB196625:VSB196704 WBX196625:WBX196704 WLT196625:WLT196704 WVP196625:WVP196704 H262161:H262240 JD262161:JD262240 SZ262161:SZ262240 ACV262161:ACV262240 AMR262161:AMR262240 AWN262161:AWN262240 BGJ262161:BGJ262240 BQF262161:BQF262240 CAB262161:CAB262240 CJX262161:CJX262240 CTT262161:CTT262240 DDP262161:DDP262240 DNL262161:DNL262240 DXH262161:DXH262240 EHD262161:EHD262240 EQZ262161:EQZ262240 FAV262161:FAV262240 FKR262161:FKR262240 FUN262161:FUN262240 GEJ262161:GEJ262240 GOF262161:GOF262240 GYB262161:GYB262240 HHX262161:HHX262240 HRT262161:HRT262240 IBP262161:IBP262240 ILL262161:ILL262240 IVH262161:IVH262240 JFD262161:JFD262240 JOZ262161:JOZ262240 JYV262161:JYV262240 KIR262161:KIR262240 KSN262161:KSN262240 LCJ262161:LCJ262240 LMF262161:LMF262240 LWB262161:LWB262240 MFX262161:MFX262240 MPT262161:MPT262240 MZP262161:MZP262240 NJL262161:NJL262240 NTH262161:NTH262240 ODD262161:ODD262240 OMZ262161:OMZ262240 OWV262161:OWV262240 PGR262161:PGR262240 PQN262161:PQN262240 QAJ262161:QAJ262240 QKF262161:QKF262240 QUB262161:QUB262240 RDX262161:RDX262240 RNT262161:RNT262240 RXP262161:RXP262240 SHL262161:SHL262240 SRH262161:SRH262240 TBD262161:TBD262240 TKZ262161:TKZ262240 TUV262161:TUV262240 UER262161:UER262240 UON262161:UON262240 UYJ262161:UYJ262240 VIF262161:VIF262240 VSB262161:VSB262240 WBX262161:WBX262240 WLT262161:WLT262240 WVP262161:WVP262240 H327697:H327776 JD327697:JD327776 SZ327697:SZ327776 ACV327697:ACV327776 AMR327697:AMR327776 AWN327697:AWN327776 BGJ327697:BGJ327776 BQF327697:BQF327776 CAB327697:CAB327776 CJX327697:CJX327776 CTT327697:CTT327776 DDP327697:DDP327776 DNL327697:DNL327776 DXH327697:DXH327776 EHD327697:EHD327776 EQZ327697:EQZ327776 FAV327697:FAV327776 FKR327697:FKR327776 FUN327697:FUN327776 GEJ327697:GEJ327776 GOF327697:GOF327776 GYB327697:GYB327776 HHX327697:HHX327776 HRT327697:HRT327776 IBP327697:IBP327776 ILL327697:ILL327776 IVH327697:IVH327776 JFD327697:JFD327776 JOZ327697:JOZ327776 JYV327697:JYV327776 KIR327697:KIR327776 KSN327697:KSN327776 LCJ327697:LCJ327776 LMF327697:LMF327776 LWB327697:LWB327776 MFX327697:MFX327776 MPT327697:MPT327776 MZP327697:MZP327776 NJL327697:NJL327776 NTH327697:NTH327776 ODD327697:ODD327776 OMZ327697:OMZ327776 OWV327697:OWV327776 PGR327697:PGR327776 PQN327697:PQN327776 QAJ327697:QAJ327776 QKF327697:QKF327776 QUB327697:QUB327776 RDX327697:RDX327776 RNT327697:RNT327776 RXP327697:RXP327776 SHL327697:SHL327776 SRH327697:SRH327776 TBD327697:TBD327776 TKZ327697:TKZ327776 TUV327697:TUV327776 UER327697:UER327776 UON327697:UON327776 UYJ327697:UYJ327776 VIF327697:VIF327776 VSB327697:VSB327776 WBX327697:WBX327776 WLT327697:WLT327776 WVP327697:WVP327776 H393233:H393312 JD393233:JD393312 SZ393233:SZ393312 ACV393233:ACV393312 AMR393233:AMR393312 AWN393233:AWN393312 BGJ393233:BGJ393312 BQF393233:BQF393312 CAB393233:CAB393312 CJX393233:CJX393312 CTT393233:CTT393312 DDP393233:DDP393312 DNL393233:DNL393312 DXH393233:DXH393312 EHD393233:EHD393312 EQZ393233:EQZ393312 FAV393233:FAV393312 FKR393233:FKR393312 FUN393233:FUN393312 GEJ393233:GEJ393312 GOF393233:GOF393312 GYB393233:GYB393312 HHX393233:HHX393312 HRT393233:HRT393312 IBP393233:IBP393312 ILL393233:ILL393312 IVH393233:IVH393312 JFD393233:JFD393312 JOZ393233:JOZ393312 JYV393233:JYV393312 KIR393233:KIR393312 KSN393233:KSN393312 LCJ393233:LCJ393312 LMF393233:LMF393312 LWB393233:LWB393312 MFX393233:MFX393312 MPT393233:MPT393312 MZP393233:MZP393312 NJL393233:NJL393312 NTH393233:NTH393312 ODD393233:ODD393312 OMZ393233:OMZ393312 OWV393233:OWV393312 PGR393233:PGR393312 PQN393233:PQN393312 QAJ393233:QAJ393312 QKF393233:QKF393312 QUB393233:QUB393312 RDX393233:RDX393312 RNT393233:RNT393312 RXP393233:RXP393312 SHL393233:SHL393312 SRH393233:SRH393312 TBD393233:TBD393312 TKZ393233:TKZ393312 TUV393233:TUV393312 UER393233:UER393312 UON393233:UON393312 UYJ393233:UYJ393312 VIF393233:VIF393312 VSB393233:VSB393312 WBX393233:WBX393312 WLT393233:WLT393312 WVP393233:WVP393312 H458769:H458848 JD458769:JD458848 SZ458769:SZ458848 ACV458769:ACV458848 AMR458769:AMR458848 AWN458769:AWN458848 BGJ458769:BGJ458848 BQF458769:BQF458848 CAB458769:CAB458848 CJX458769:CJX458848 CTT458769:CTT458848 DDP458769:DDP458848 DNL458769:DNL458848 DXH458769:DXH458848 EHD458769:EHD458848 EQZ458769:EQZ458848 FAV458769:FAV458848 FKR458769:FKR458848 FUN458769:FUN458848 GEJ458769:GEJ458848 GOF458769:GOF458848 GYB458769:GYB458848 HHX458769:HHX458848 HRT458769:HRT458848 IBP458769:IBP458848 ILL458769:ILL458848 IVH458769:IVH458848 JFD458769:JFD458848 JOZ458769:JOZ458848 JYV458769:JYV458848 KIR458769:KIR458848 KSN458769:KSN458848 LCJ458769:LCJ458848 LMF458769:LMF458848 LWB458769:LWB458848 MFX458769:MFX458848 MPT458769:MPT458848 MZP458769:MZP458848 NJL458769:NJL458848 NTH458769:NTH458848 ODD458769:ODD458848 OMZ458769:OMZ458848 OWV458769:OWV458848 PGR458769:PGR458848 PQN458769:PQN458848 QAJ458769:QAJ458848 QKF458769:QKF458848 QUB458769:QUB458848 RDX458769:RDX458848 RNT458769:RNT458848 RXP458769:RXP458848 SHL458769:SHL458848 SRH458769:SRH458848 TBD458769:TBD458848 TKZ458769:TKZ458848 TUV458769:TUV458848 UER458769:UER458848 UON458769:UON458848 UYJ458769:UYJ458848 VIF458769:VIF458848 VSB458769:VSB458848 WBX458769:WBX458848 WLT458769:WLT458848 WVP458769:WVP458848 H524305:H524384 JD524305:JD524384 SZ524305:SZ524384 ACV524305:ACV524384 AMR524305:AMR524384 AWN524305:AWN524384 BGJ524305:BGJ524384 BQF524305:BQF524384 CAB524305:CAB524384 CJX524305:CJX524384 CTT524305:CTT524384 DDP524305:DDP524384 DNL524305:DNL524384 DXH524305:DXH524384 EHD524305:EHD524384 EQZ524305:EQZ524384 FAV524305:FAV524384 FKR524305:FKR524384 FUN524305:FUN524384 GEJ524305:GEJ524384 GOF524305:GOF524384 GYB524305:GYB524384 HHX524305:HHX524384 HRT524305:HRT524384 IBP524305:IBP524384 ILL524305:ILL524384 IVH524305:IVH524384 JFD524305:JFD524384 JOZ524305:JOZ524384 JYV524305:JYV524384 KIR524305:KIR524384 KSN524305:KSN524384 LCJ524305:LCJ524384 LMF524305:LMF524384 LWB524305:LWB524384 MFX524305:MFX524384 MPT524305:MPT524384 MZP524305:MZP524384 NJL524305:NJL524384 NTH524305:NTH524384 ODD524305:ODD524384 OMZ524305:OMZ524384 OWV524305:OWV524384 PGR524305:PGR524384 PQN524305:PQN524384 QAJ524305:QAJ524384 QKF524305:QKF524384 QUB524305:QUB524384 RDX524305:RDX524384 RNT524305:RNT524384 RXP524305:RXP524384 SHL524305:SHL524384 SRH524305:SRH524384 TBD524305:TBD524384 TKZ524305:TKZ524384 TUV524305:TUV524384 UER524305:UER524384 UON524305:UON524384 UYJ524305:UYJ524384 VIF524305:VIF524384 VSB524305:VSB524384 WBX524305:WBX524384 WLT524305:WLT524384 WVP524305:WVP524384 H589841:H589920 JD589841:JD589920 SZ589841:SZ589920 ACV589841:ACV589920 AMR589841:AMR589920 AWN589841:AWN589920 BGJ589841:BGJ589920 BQF589841:BQF589920 CAB589841:CAB589920 CJX589841:CJX589920 CTT589841:CTT589920 DDP589841:DDP589920 DNL589841:DNL589920 DXH589841:DXH589920 EHD589841:EHD589920 EQZ589841:EQZ589920 FAV589841:FAV589920 FKR589841:FKR589920 FUN589841:FUN589920 GEJ589841:GEJ589920 GOF589841:GOF589920 GYB589841:GYB589920 HHX589841:HHX589920 HRT589841:HRT589920 IBP589841:IBP589920 ILL589841:ILL589920 IVH589841:IVH589920 JFD589841:JFD589920 JOZ589841:JOZ589920 JYV589841:JYV589920 KIR589841:KIR589920 KSN589841:KSN589920 LCJ589841:LCJ589920 LMF589841:LMF589920 LWB589841:LWB589920 MFX589841:MFX589920 MPT589841:MPT589920 MZP589841:MZP589920 NJL589841:NJL589920 NTH589841:NTH589920 ODD589841:ODD589920 OMZ589841:OMZ589920 OWV589841:OWV589920 PGR589841:PGR589920 PQN589841:PQN589920 QAJ589841:QAJ589920 QKF589841:QKF589920 QUB589841:QUB589920 RDX589841:RDX589920 RNT589841:RNT589920 RXP589841:RXP589920 SHL589841:SHL589920 SRH589841:SRH589920 TBD589841:TBD589920 TKZ589841:TKZ589920 TUV589841:TUV589920 UER589841:UER589920 UON589841:UON589920 UYJ589841:UYJ589920 VIF589841:VIF589920 VSB589841:VSB589920 WBX589841:WBX589920 WLT589841:WLT589920 WVP589841:WVP589920 H655377:H655456 JD655377:JD655456 SZ655377:SZ655456 ACV655377:ACV655456 AMR655377:AMR655456 AWN655377:AWN655456 BGJ655377:BGJ655456 BQF655377:BQF655456 CAB655377:CAB655456 CJX655377:CJX655456 CTT655377:CTT655456 DDP655377:DDP655456 DNL655377:DNL655456 DXH655377:DXH655456 EHD655377:EHD655456 EQZ655377:EQZ655456 FAV655377:FAV655456 FKR655377:FKR655456 FUN655377:FUN655456 GEJ655377:GEJ655456 GOF655377:GOF655456 GYB655377:GYB655456 HHX655377:HHX655456 HRT655377:HRT655456 IBP655377:IBP655456 ILL655377:ILL655456 IVH655377:IVH655456 JFD655377:JFD655456 JOZ655377:JOZ655456 JYV655377:JYV655456 KIR655377:KIR655456 KSN655377:KSN655456 LCJ655377:LCJ655456 LMF655377:LMF655456 LWB655377:LWB655456 MFX655377:MFX655456 MPT655377:MPT655456 MZP655377:MZP655456 NJL655377:NJL655456 NTH655377:NTH655456 ODD655377:ODD655456 OMZ655377:OMZ655456 OWV655377:OWV655456 PGR655377:PGR655456 PQN655377:PQN655456 QAJ655377:QAJ655456 QKF655377:QKF655456 QUB655377:QUB655456 RDX655377:RDX655456 RNT655377:RNT655456 RXP655377:RXP655456 SHL655377:SHL655456 SRH655377:SRH655456 TBD655377:TBD655456 TKZ655377:TKZ655456 TUV655377:TUV655456 UER655377:UER655456 UON655377:UON655456 UYJ655377:UYJ655456 VIF655377:VIF655456 VSB655377:VSB655456 WBX655377:WBX655456 WLT655377:WLT655456 WVP655377:WVP655456 H720913:H720992 JD720913:JD720992 SZ720913:SZ720992 ACV720913:ACV720992 AMR720913:AMR720992 AWN720913:AWN720992 BGJ720913:BGJ720992 BQF720913:BQF720992 CAB720913:CAB720992 CJX720913:CJX720992 CTT720913:CTT720992 DDP720913:DDP720992 DNL720913:DNL720992 DXH720913:DXH720992 EHD720913:EHD720992 EQZ720913:EQZ720992 FAV720913:FAV720992 FKR720913:FKR720992 FUN720913:FUN720992 GEJ720913:GEJ720992 GOF720913:GOF720992 GYB720913:GYB720992 HHX720913:HHX720992 HRT720913:HRT720992 IBP720913:IBP720992 ILL720913:ILL720992 IVH720913:IVH720992 JFD720913:JFD720992 JOZ720913:JOZ720992 JYV720913:JYV720992 KIR720913:KIR720992 KSN720913:KSN720992 LCJ720913:LCJ720992 LMF720913:LMF720992 LWB720913:LWB720992 MFX720913:MFX720992 MPT720913:MPT720992 MZP720913:MZP720992 NJL720913:NJL720992 NTH720913:NTH720992 ODD720913:ODD720992 OMZ720913:OMZ720992 OWV720913:OWV720992 PGR720913:PGR720992 PQN720913:PQN720992 QAJ720913:QAJ720992 QKF720913:QKF720992 QUB720913:QUB720992 RDX720913:RDX720992 RNT720913:RNT720992 RXP720913:RXP720992 SHL720913:SHL720992 SRH720913:SRH720992 TBD720913:TBD720992 TKZ720913:TKZ720992 TUV720913:TUV720992 UER720913:UER720992 UON720913:UON720992 UYJ720913:UYJ720992 VIF720913:VIF720992 VSB720913:VSB720992 WBX720913:WBX720992 WLT720913:WLT720992 WVP720913:WVP720992 H786449:H786528 JD786449:JD786528 SZ786449:SZ786528 ACV786449:ACV786528 AMR786449:AMR786528 AWN786449:AWN786528 BGJ786449:BGJ786528 BQF786449:BQF786528 CAB786449:CAB786528 CJX786449:CJX786528 CTT786449:CTT786528 DDP786449:DDP786528 DNL786449:DNL786528 DXH786449:DXH786528 EHD786449:EHD786528 EQZ786449:EQZ786528 FAV786449:FAV786528 FKR786449:FKR786528 FUN786449:FUN786528 GEJ786449:GEJ786528 GOF786449:GOF786528 GYB786449:GYB786528 HHX786449:HHX786528 HRT786449:HRT786528 IBP786449:IBP786528 ILL786449:ILL786528 IVH786449:IVH786528 JFD786449:JFD786528 JOZ786449:JOZ786528 JYV786449:JYV786528 KIR786449:KIR786528 KSN786449:KSN786528 LCJ786449:LCJ786528 LMF786449:LMF786528 LWB786449:LWB786528 MFX786449:MFX786528 MPT786449:MPT786528 MZP786449:MZP786528 NJL786449:NJL786528 NTH786449:NTH786528 ODD786449:ODD786528 OMZ786449:OMZ786528 OWV786449:OWV786528 PGR786449:PGR786528 PQN786449:PQN786528 QAJ786449:QAJ786528 QKF786449:QKF786528 QUB786449:QUB786528 RDX786449:RDX786528 RNT786449:RNT786528 RXP786449:RXP786528 SHL786449:SHL786528 SRH786449:SRH786528 TBD786449:TBD786528 TKZ786449:TKZ786528 TUV786449:TUV786528 UER786449:UER786528 UON786449:UON786528 UYJ786449:UYJ786528 VIF786449:VIF786528 VSB786449:VSB786528 WBX786449:WBX786528 WLT786449:WLT786528 WVP786449:WVP786528 H851985:H852064 JD851985:JD852064 SZ851985:SZ852064 ACV851985:ACV852064 AMR851985:AMR852064 AWN851985:AWN852064 BGJ851985:BGJ852064 BQF851985:BQF852064 CAB851985:CAB852064 CJX851985:CJX852064 CTT851985:CTT852064 DDP851985:DDP852064 DNL851985:DNL852064 DXH851985:DXH852064 EHD851985:EHD852064 EQZ851985:EQZ852064 FAV851985:FAV852064 FKR851985:FKR852064 FUN851985:FUN852064 GEJ851985:GEJ852064 GOF851985:GOF852064 GYB851985:GYB852064 HHX851985:HHX852064 HRT851985:HRT852064 IBP851985:IBP852064 ILL851985:ILL852064 IVH851985:IVH852064 JFD851985:JFD852064 JOZ851985:JOZ852064 JYV851985:JYV852064 KIR851985:KIR852064 KSN851985:KSN852064 LCJ851985:LCJ852064 LMF851985:LMF852064 LWB851985:LWB852064 MFX851985:MFX852064 MPT851985:MPT852064 MZP851985:MZP852064 NJL851985:NJL852064 NTH851985:NTH852064 ODD851985:ODD852064 OMZ851985:OMZ852064 OWV851985:OWV852064 PGR851985:PGR852064 PQN851985:PQN852064 QAJ851985:QAJ852064 QKF851985:QKF852064 QUB851985:QUB852064 RDX851985:RDX852064 RNT851985:RNT852064 RXP851985:RXP852064 SHL851985:SHL852064 SRH851985:SRH852064 TBD851985:TBD852064 TKZ851985:TKZ852064 TUV851985:TUV852064 UER851985:UER852064 UON851985:UON852064 UYJ851985:UYJ852064 VIF851985:VIF852064 VSB851985:VSB852064 WBX851985:WBX852064 WLT851985:WLT852064 WVP851985:WVP852064 H917521:H917600 JD917521:JD917600 SZ917521:SZ917600 ACV917521:ACV917600 AMR917521:AMR917600 AWN917521:AWN917600 BGJ917521:BGJ917600 BQF917521:BQF917600 CAB917521:CAB917600 CJX917521:CJX917600 CTT917521:CTT917600 DDP917521:DDP917600 DNL917521:DNL917600 DXH917521:DXH917600 EHD917521:EHD917600 EQZ917521:EQZ917600 FAV917521:FAV917600 FKR917521:FKR917600 FUN917521:FUN917600 GEJ917521:GEJ917600 GOF917521:GOF917600 GYB917521:GYB917600 HHX917521:HHX917600 HRT917521:HRT917600 IBP917521:IBP917600 ILL917521:ILL917600 IVH917521:IVH917600 JFD917521:JFD917600 JOZ917521:JOZ917600 JYV917521:JYV917600 KIR917521:KIR917600 KSN917521:KSN917600 LCJ917521:LCJ917600 LMF917521:LMF917600 LWB917521:LWB917600 MFX917521:MFX917600 MPT917521:MPT917600 MZP917521:MZP917600 NJL917521:NJL917600 NTH917521:NTH917600 ODD917521:ODD917600 OMZ917521:OMZ917600 OWV917521:OWV917600 PGR917521:PGR917600 PQN917521:PQN917600 QAJ917521:QAJ917600 QKF917521:QKF917600 QUB917521:QUB917600 RDX917521:RDX917600 RNT917521:RNT917600 RXP917521:RXP917600 SHL917521:SHL917600 SRH917521:SRH917600 TBD917521:TBD917600 TKZ917521:TKZ917600 TUV917521:TUV917600 UER917521:UER917600 UON917521:UON917600 UYJ917521:UYJ917600 VIF917521:VIF917600 VSB917521:VSB917600 WBX917521:WBX917600 WLT917521:WLT917600 WVP917521:WVP917600 H983057:H983136 JD983057:JD983136 SZ983057:SZ983136 ACV983057:ACV983136 AMR983057:AMR983136 AWN983057:AWN983136 BGJ983057:BGJ983136 BQF983057:BQF983136 CAB983057:CAB983136 CJX983057:CJX983136 CTT983057:CTT983136 DDP983057:DDP983136 DNL983057:DNL983136 DXH983057:DXH983136 EHD983057:EHD983136 EQZ983057:EQZ983136 FAV983057:FAV983136 FKR983057:FKR983136 FUN983057:FUN983136 GEJ983057:GEJ983136 GOF983057:GOF983136 GYB983057:GYB983136 HHX983057:HHX983136 HRT983057:HRT983136 IBP983057:IBP983136 ILL983057:ILL983136 IVH983057:IVH983136 JFD983057:JFD983136 JOZ983057:JOZ983136 JYV983057:JYV983136 KIR983057:KIR983136 KSN983057:KSN983136 LCJ983057:LCJ983136 LMF983057:LMF983136 LWB983057:LWB983136 MFX983057:MFX983136 MPT983057:MPT983136 MZP983057:MZP983136 NJL983057:NJL983136 NTH983057:NTH983136 ODD983057:ODD983136 OMZ983057:OMZ983136 OWV983057:OWV983136 PGR983057:PGR983136 PQN983057:PQN983136 QAJ983057:QAJ983136 QKF983057:QKF983136 QUB983057:QUB983136 RDX983057:RDX983136 RNT983057:RNT983136 RXP983057:RXP983136 SHL983057:SHL983136 SRH983057:SRH983136 TBD983057:TBD983136 TKZ983057:TKZ983136 TUV983057:TUV983136 UER983057:UER983136 UON983057:UON983136 UYJ983057:UYJ983136 VIF983057:VIF983136 VSB983057:VSB983136 WBX983057:WBX983136 WLT983057:WLT983136 WVP983057:WVP983136 H104:H183 JD104:JD183 SZ104:SZ183 ACV104:ACV183 AMR104:AMR183 AWN104:AWN183 BGJ104:BGJ183 BQF104:BQF183 CAB104:CAB183 CJX104:CJX183 CTT104:CTT183 DDP104:DDP183 DNL104:DNL183 DXH104:DXH183 EHD104:EHD183 EQZ104:EQZ183 FAV104:FAV183 FKR104:FKR183 FUN104:FUN183 GEJ104:GEJ183 GOF104:GOF183 GYB104:GYB183 HHX104:HHX183 HRT104:HRT183 IBP104:IBP183 ILL104:ILL183 IVH104:IVH183 JFD104:JFD183 JOZ104:JOZ183 JYV104:JYV183 KIR104:KIR183 KSN104:KSN183 LCJ104:LCJ183 LMF104:LMF183 LWB104:LWB183 MFX104:MFX183 MPT104:MPT183 MZP104:MZP183 NJL104:NJL183 NTH104:NTH183 ODD104:ODD183 OMZ104:OMZ183 OWV104:OWV183 PGR104:PGR183 PQN104:PQN183 QAJ104:QAJ183 QKF104:QKF183 QUB104:QUB183 RDX104:RDX183 RNT104:RNT183 RXP104:RXP183 SHL104:SHL183 SRH104:SRH183 TBD104:TBD183 TKZ104:TKZ183 TUV104:TUV183 UER104:UER183 UON104:UON183 UYJ104:UYJ183 VIF104:VIF183 VSB104:VSB183 WBX104:WBX183 WLT104:WLT183 WVP104:WVP183 H65640:H65719 JD65640:JD65719 SZ65640:SZ65719 ACV65640:ACV65719 AMR65640:AMR65719 AWN65640:AWN65719 BGJ65640:BGJ65719 BQF65640:BQF65719 CAB65640:CAB65719 CJX65640:CJX65719 CTT65640:CTT65719 DDP65640:DDP65719 DNL65640:DNL65719 DXH65640:DXH65719 EHD65640:EHD65719 EQZ65640:EQZ65719 FAV65640:FAV65719 FKR65640:FKR65719 FUN65640:FUN65719 GEJ65640:GEJ65719 GOF65640:GOF65719 GYB65640:GYB65719 HHX65640:HHX65719 HRT65640:HRT65719 IBP65640:IBP65719 ILL65640:ILL65719 IVH65640:IVH65719 JFD65640:JFD65719 JOZ65640:JOZ65719 JYV65640:JYV65719 KIR65640:KIR65719 KSN65640:KSN65719 LCJ65640:LCJ65719 LMF65640:LMF65719 LWB65640:LWB65719 MFX65640:MFX65719 MPT65640:MPT65719 MZP65640:MZP65719 NJL65640:NJL65719 NTH65640:NTH65719 ODD65640:ODD65719 OMZ65640:OMZ65719 OWV65640:OWV65719 PGR65640:PGR65719 PQN65640:PQN65719 QAJ65640:QAJ65719 QKF65640:QKF65719 QUB65640:QUB65719 RDX65640:RDX65719 RNT65640:RNT65719 RXP65640:RXP65719 SHL65640:SHL65719 SRH65640:SRH65719 TBD65640:TBD65719 TKZ65640:TKZ65719 TUV65640:TUV65719 UER65640:UER65719 UON65640:UON65719 UYJ65640:UYJ65719 VIF65640:VIF65719 VSB65640:VSB65719 WBX65640:WBX65719 WLT65640:WLT65719 WVP65640:WVP65719 H131176:H131255 JD131176:JD131255 SZ131176:SZ131255 ACV131176:ACV131255 AMR131176:AMR131255 AWN131176:AWN131255 BGJ131176:BGJ131255 BQF131176:BQF131255 CAB131176:CAB131255 CJX131176:CJX131255 CTT131176:CTT131255 DDP131176:DDP131255 DNL131176:DNL131255 DXH131176:DXH131255 EHD131176:EHD131255 EQZ131176:EQZ131255 FAV131176:FAV131255 FKR131176:FKR131255 FUN131176:FUN131255 GEJ131176:GEJ131255 GOF131176:GOF131255 GYB131176:GYB131255 HHX131176:HHX131255 HRT131176:HRT131255 IBP131176:IBP131255 ILL131176:ILL131255 IVH131176:IVH131255 JFD131176:JFD131255 JOZ131176:JOZ131255 JYV131176:JYV131255 KIR131176:KIR131255 KSN131176:KSN131255 LCJ131176:LCJ131255 LMF131176:LMF131255 LWB131176:LWB131255 MFX131176:MFX131255 MPT131176:MPT131255 MZP131176:MZP131255 NJL131176:NJL131255 NTH131176:NTH131255 ODD131176:ODD131255 OMZ131176:OMZ131255 OWV131176:OWV131255 PGR131176:PGR131255 PQN131176:PQN131255 QAJ131176:QAJ131255 QKF131176:QKF131255 QUB131176:QUB131255 RDX131176:RDX131255 RNT131176:RNT131255 RXP131176:RXP131255 SHL131176:SHL131255 SRH131176:SRH131255 TBD131176:TBD131255 TKZ131176:TKZ131255 TUV131176:TUV131255 UER131176:UER131255 UON131176:UON131255 UYJ131176:UYJ131255 VIF131176:VIF131255 VSB131176:VSB131255 WBX131176:WBX131255 WLT131176:WLT131255 WVP131176:WVP131255 H196712:H196791 JD196712:JD196791 SZ196712:SZ196791 ACV196712:ACV196791 AMR196712:AMR196791 AWN196712:AWN196791 BGJ196712:BGJ196791 BQF196712:BQF196791 CAB196712:CAB196791 CJX196712:CJX196791 CTT196712:CTT196791 DDP196712:DDP196791 DNL196712:DNL196791 DXH196712:DXH196791 EHD196712:EHD196791 EQZ196712:EQZ196791 FAV196712:FAV196791 FKR196712:FKR196791 FUN196712:FUN196791 GEJ196712:GEJ196791 GOF196712:GOF196791 GYB196712:GYB196791 HHX196712:HHX196791 HRT196712:HRT196791 IBP196712:IBP196791 ILL196712:ILL196791 IVH196712:IVH196791 JFD196712:JFD196791 JOZ196712:JOZ196791 JYV196712:JYV196791 KIR196712:KIR196791 KSN196712:KSN196791 LCJ196712:LCJ196791 LMF196712:LMF196791 LWB196712:LWB196791 MFX196712:MFX196791 MPT196712:MPT196791 MZP196712:MZP196791 NJL196712:NJL196791 NTH196712:NTH196791 ODD196712:ODD196791 OMZ196712:OMZ196791 OWV196712:OWV196791 PGR196712:PGR196791 PQN196712:PQN196791 QAJ196712:QAJ196791 QKF196712:QKF196791 QUB196712:QUB196791 RDX196712:RDX196791 RNT196712:RNT196791 RXP196712:RXP196791 SHL196712:SHL196791 SRH196712:SRH196791 TBD196712:TBD196791 TKZ196712:TKZ196791 TUV196712:TUV196791 UER196712:UER196791 UON196712:UON196791 UYJ196712:UYJ196791 VIF196712:VIF196791 VSB196712:VSB196791 WBX196712:WBX196791 WLT196712:WLT196791 WVP196712:WVP196791 H262248:H262327 JD262248:JD262327 SZ262248:SZ262327 ACV262248:ACV262327 AMR262248:AMR262327 AWN262248:AWN262327 BGJ262248:BGJ262327 BQF262248:BQF262327 CAB262248:CAB262327 CJX262248:CJX262327 CTT262248:CTT262327 DDP262248:DDP262327 DNL262248:DNL262327 DXH262248:DXH262327 EHD262248:EHD262327 EQZ262248:EQZ262327 FAV262248:FAV262327 FKR262248:FKR262327 FUN262248:FUN262327 GEJ262248:GEJ262327 GOF262248:GOF262327 GYB262248:GYB262327 HHX262248:HHX262327 HRT262248:HRT262327 IBP262248:IBP262327 ILL262248:ILL262327 IVH262248:IVH262327 JFD262248:JFD262327 JOZ262248:JOZ262327 JYV262248:JYV262327 KIR262248:KIR262327 KSN262248:KSN262327 LCJ262248:LCJ262327 LMF262248:LMF262327 LWB262248:LWB262327 MFX262248:MFX262327 MPT262248:MPT262327 MZP262248:MZP262327 NJL262248:NJL262327 NTH262248:NTH262327 ODD262248:ODD262327 OMZ262248:OMZ262327 OWV262248:OWV262327 PGR262248:PGR262327 PQN262248:PQN262327 QAJ262248:QAJ262327 QKF262248:QKF262327 QUB262248:QUB262327 RDX262248:RDX262327 RNT262248:RNT262327 RXP262248:RXP262327 SHL262248:SHL262327 SRH262248:SRH262327 TBD262248:TBD262327 TKZ262248:TKZ262327 TUV262248:TUV262327 UER262248:UER262327 UON262248:UON262327 UYJ262248:UYJ262327 VIF262248:VIF262327 VSB262248:VSB262327 WBX262248:WBX262327 WLT262248:WLT262327 WVP262248:WVP262327 H327784:H327863 JD327784:JD327863 SZ327784:SZ327863 ACV327784:ACV327863 AMR327784:AMR327863 AWN327784:AWN327863 BGJ327784:BGJ327863 BQF327784:BQF327863 CAB327784:CAB327863 CJX327784:CJX327863 CTT327784:CTT327863 DDP327784:DDP327863 DNL327784:DNL327863 DXH327784:DXH327863 EHD327784:EHD327863 EQZ327784:EQZ327863 FAV327784:FAV327863 FKR327784:FKR327863 FUN327784:FUN327863 GEJ327784:GEJ327863 GOF327784:GOF327863 GYB327784:GYB327863 HHX327784:HHX327863 HRT327784:HRT327863 IBP327784:IBP327863 ILL327784:ILL327863 IVH327784:IVH327863 JFD327784:JFD327863 JOZ327784:JOZ327863 JYV327784:JYV327863 KIR327784:KIR327863 KSN327784:KSN327863 LCJ327784:LCJ327863 LMF327784:LMF327863 LWB327784:LWB327863 MFX327784:MFX327863 MPT327784:MPT327863 MZP327784:MZP327863 NJL327784:NJL327863 NTH327784:NTH327863 ODD327784:ODD327863 OMZ327784:OMZ327863 OWV327784:OWV327863 PGR327784:PGR327863 PQN327784:PQN327863 QAJ327784:QAJ327863 QKF327784:QKF327863 QUB327784:QUB327863 RDX327784:RDX327863 RNT327784:RNT327863 RXP327784:RXP327863 SHL327784:SHL327863 SRH327784:SRH327863 TBD327784:TBD327863 TKZ327784:TKZ327863 TUV327784:TUV327863 UER327784:UER327863 UON327784:UON327863 UYJ327784:UYJ327863 VIF327784:VIF327863 VSB327784:VSB327863 WBX327784:WBX327863 WLT327784:WLT327863 WVP327784:WVP327863 H393320:H393399 JD393320:JD393399 SZ393320:SZ393399 ACV393320:ACV393399 AMR393320:AMR393399 AWN393320:AWN393399 BGJ393320:BGJ393399 BQF393320:BQF393399 CAB393320:CAB393399 CJX393320:CJX393399 CTT393320:CTT393399 DDP393320:DDP393399 DNL393320:DNL393399 DXH393320:DXH393399 EHD393320:EHD393399 EQZ393320:EQZ393399 FAV393320:FAV393399 FKR393320:FKR393399 FUN393320:FUN393399 GEJ393320:GEJ393399 GOF393320:GOF393399 GYB393320:GYB393399 HHX393320:HHX393399 HRT393320:HRT393399 IBP393320:IBP393399 ILL393320:ILL393399 IVH393320:IVH393399 JFD393320:JFD393399 JOZ393320:JOZ393399 JYV393320:JYV393399 KIR393320:KIR393399 KSN393320:KSN393399 LCJ393320:LCJ393399 LMF393320:LMF393399 LWB393320:LWB393399 MFX393320:MFX393399 MPT393320:MPT393399 MZP393320:MZP393399 NJL393320:NJL393399 NTH393320:NTH393399 ODD393320:ODD393399 OMZ393320:OMZ393399 OWV393320:OWV393399 PGR393320:PGR393399 PQN393320:PQN393399 QAJ393320:QAJ393399 QKF393320:QKF393399 QUB393320:QUB393399 RDX393320:RDX393399 RNT393320:RNT393399 RXP393320:RXP393399 SHL393320:SHL393399 SRH393320:SRH393399 TBD393320:TBD393399 TKZ393320:TKZ393399 TUV393320:TUV393399 UER393320:UER393399 UON393320:UON393399 UYJ393320:UYJ393399 VIF393320:VIF393399 VSB393320:VSB393399 WBX393320:WBX393399 WLT393320:WLT393399 WVP393320:WVP393399 H458856:H458935 JD458856:JD458935 SZ458856:SZ458935 ACV458856:ACV458935 AMR458856:AMR458935 AWN458856:AWN458935 BGJ458856:BGJ458935 BQF458856:BQF458935 CAB458856:CAB458935 CJX458856:CJX458935 CTT458856:CTT458935 DDP458856:DDP458935 DNL458856:DNL458935 DXH458856:DXH458935 EHD458856:EHD458935 EQZ458856:EQZ458935 FAV458856:FAV458935 FKR458856:FKR458935 FUN458856:FUN458935 GEJ458856:GEJ458935 GOF458856:GOF458935 GYB458856:GYB458935 HHX458856:HHX458935 HRT458856:HRT458935 IBP458856:IBP458935 ILL458856:ILL458935 IVH458856:IVH458935 JFD458856:JFD458935 JOZ458856:JOZ458935 JYV458856:JYV458935 KIR458856:KIR458935 KSN458856:KSN458935 LCJ458856:LCJ458935 LMF458856:LMF458935 LWB458856:LWB458935 MFX458856:MFX458935 MPT458856:MPT458935 MZP458856:MZP458935 NJL458856:NJL458935 NTH458856:NTH458935 ODD458856:ODD458935 OMZ458856:OMZ458935 OWV458856:OWV458935 PGR458856:PGR458935 PQN458856:PQN458935 QAJ458856:QAJ458935 QKF458856:QKF458935 QUB458856:QUB458935 RDX458856:RDX458935 RNT458856:RNT458935 RXP458856:RXP458935 SHL458856:SHL458935 SRH458856:SRH458935 TBD458856:TBD458935 TKZ458856:TKZ458935 TUV458856:TUV458935 UER458856:UER458935 UON458856:UON458935 UYJ458856:UYJ458935 VIF458856:VIF458935 VSB458856:VSB458935 WBX458856:WBX458935 WLT458856:WLT458935 WVP458856:WVP458935 H524392:H524471 JD524392:JD524471 SZ524392:SZ524471 ACV524392:ACV524471 AMR524392:AMR524471 AWN524392:AWN524471 BGJ524392:BGJ524471 BQF524392:BQF524471 CAB524392:CAB524471 CJX524392:CJX524471 CTT524392:CTT524471 DDP524392:DDP524471 DNL524392:DNL524471 DXH524392:DXH524471 EHD524392:EHD524471 EQZ524392:EQZ524471 FAV524392:FAV524471 FKR524392:FKR524471 FUN524392:FUN524471 GEJ524392:GEJ524471 GOF524392:GOF524471 GYB524392:GYB524471 HHX524392:HHX524471 HRT524392:HRT524471 IBP524392:IBP524471 ILL524392:ILL524471 IVH524392:IVH524471 JFD524392:JFD524471 JOZ524392:JOZ524471 JYV524392:JYV524471 KIR524392:KIR524471 KSN524392:KSN524471 LCJ524392:LCJ524471 LMF524392:LMF524471 LWB524392:LWB524471 MFX524392:MFX524471 MPT524392:MPT524471 MZP524392:MZP524471 NJL524392:NJL524471 NTH524392:NTH524471 ODD524392:ODD524471 OMZ524392:OMZ524471 OWV524392:OWV524471 PGR524392:PGR524471 PQN524392:PQN524471 QAJ524392:QAJ524471 QKF524392:QKF524471 QUB524392:QUB524471 RDX524392:RDX524471 RNT524392:RNT524471 RXP524392:RXP524471 SHL524392:SHL524471 SRH524392:SRH524471 TBD524392:TBD524471 TKZ524392:TKZ524471 TUV524392:TUV524471 UER524392:UER524471 UON524392:UON524471 UYJ524392:UYJ524471 VIF524392:VIF524471 VSB524392:VSB524471 WBX524392:WBX524471 WLT524392:WLT524471 WVP524392:WVP524471 H589928:H590007 JD589928:JD590007 SZ589928:SZ590007 ACV589928:ACV590007 AMR589928:AMR590007 AWN589928:AWN590007 BGJ589928:BGJ590007 BQF589928:BQF590007 CAB589928:CAB590007 CJX589928:CJX590007 CTT589928:CTT590007 DDP589928:DDP590007 DNL589928:DNL590007 DXH589928:DXH590007 EHD589928:EHD590007 EQZ589928:EQZ590007 FAV589928:FAV590007 FKR589928:FKR590007 FUN589928:FUN590007 GEJ589928:GEJ590007 GOF589928:GOF590007 GYB589928:GYB590007 HHX589928:HHX590007 HRT589928:HRT590007 IBP589928:IBP590007 ILL589928:ILL590007 IVH589928:IVH590007 JFD589928:JFD590007 JOZ589928:JOZ590007 JYV589928:JYV590007 KIR589928:KIR590007 KSN589928:KSN590007 LCJ589928:LCJ590007 LMF589928:LMF590007 LWB589928:LWB590007 MFX589928:MFX590007 MPT589928:MPT590007 MZP589928:MZP590007 NJL589928:NJL590007 NTH589928:NTH590007 ODD589928:ODD590007 OMZ589928:OMZ590007 OWV589928:OWV590007 PGR589928:PGR590007 PQN589928:PQN590007 QAJ589928:QAJ590007 QKF589928:QKF590007 QUB589928:QUB590007 RDX589928:RDX590007 RNT589928:RNT590007 RXP589928:RXP590007 SHL589928:SHL590007 SRH589928:SRH590007 TBD589928:TBD590007 TKZ589928:TKZ590007 TUV589928:TUV590007 UER589928:UER590007 UON589928:UON590007 UYJ589928:UYJ590007 VIF589928:VIF590007 VSB589928:VSB590007 WBX589928:WBX590007 WLT589928:WLT590007 WVP589928:WVP590007 H655464:H655543 JD655464:JD655543 SZ655464:SZ655543 ACV655464:ACV655543 AMR655464:AMR655543 AWN655464:AWN655543 BGJ655464:BGJ655543 BQF655464:BQF655543 CAB655464:CAB655543 CJX655464:CJX655543 CTT655464:CTT655543 DDP655464:DDP655543 DNL655464:DNL655543 DXH655464:DXH655543 EHD655464:EHD655543 EQZ655464:EQZ655543 FAV655464:FAV655543 FKR655464:FKR655543 FUN655464:FUN655543 GEJ655464:GEJ655543 GOF655464:GOF655543 GYB655464:GYB655543 HHX655464:HHX655543 HRT655464:HRT655543 IBP655464:IBP655543 ILL655464:ILL655543 IVH655464:IVH655543 JFD655464:JFD655543 JOZ655464:JOZ655543 JYV655464:JYV655543 KIR655464:KIR655543 KSN655464:KSN655543 LCJ655464:LCJ655543 LMF655464:LMF655543 LWB655464:LWB655543 MFX655464:MFX655543 MPT655464:MPT655543 MZP655464:MZP655543 NJL655464:NJL655543 NTH655464:NTH655543 ODD655464:ODD655543 OMZ655464:OMZ655543 OWV655464:OWV655543 PGR655464:PGR655543 PQN655464:PQN655543 QAJ655464:QAJ655543 QKF655464:QKF655543 QUB655464:QUB655543 RDX655464:RDX655543 RNT655464:RNT655543 RXP655464:RXP655543 SHL655464:SHL655543 SRH655464:SRH655543 TBD655464:TBD655543 TKZ655464:TKZ655543 TUV655464:TUV655543 UER655464:UER655543 UON655464:UON655543 UYJ655464:UYJ655543 VIF655464:VIF655543 VSB655464:VSB655543 WBX655464:WBX655543 WLT655464:WLT655543 WVP655464:WVP655543 H721000:H721079 JD721000:JD721079 SZ721000:SZ721079 ACV721000:ACV721079 AMR721000:AMR721079 AWN721000:AWN721079 BGJ721000:BGJ721079 BQF721000:BQF721079 CAB721000:CAB721079 CJX721000:CJX721079 CTT721000:CTT721079 DDP721000:DDP721079 DNL721000:DNL721079 DXH721000:DXH721079 EHD721000:EHD721079 EQZ721000:EQZ721079 FAV721000:FAV721079 FKR721000:FKR721079 FUN721000:FUN721079 GEJ721000:GEJ721079 GOF721000:GOF721079 GYB721000:GYB721079 HHX721000:HHX721079 HRT721000:HRT721079 IBP721000:IBP721079 ILL721000:ILL721079 IVH721000:IVH721079 JFD721000:JFD721079 JOZ721000:JOZ721079 JYV721000:JYV721079 KIR721000:KIR721079 KSN721000:KSN721079 LCJ721000:LCJ721079 LMF721000:LMF721079 LWB721000:LWB721079 MFX721000:MFX721079 MPT721000:MPT721079 MZP721000:MZP721079 NJL721000:NJL721079 NTH721000:NTH721079 ODD721000:ODD721079 OMZ721000:OMZ721079 OWV721000:OWV721079 PGR721000:PGR721079 PQN721000:PQN721079 QAJ721000:QAJ721079 QKF721000:QKF721079 QUB721000:QUB721079 RDX721000:RDX721079 RNT721000:RNT721079 RXP721000:RXP721079 SHL721000:SHL721079 SRH721000:SRH721079 TBD721000:TBD721079 TKZ721000:TKZ721079 TUV721000:TUV721079 UER721000:UER721079 UON721000:UON721079 UYJ721000:UYJ721079 VIF721000:VIF721079 VSB721000:VSB721079 WBX721000:WBX721079 WLT721000:WLT721079 WVP721000:WVP721079 H786536:H786615 JD786536:JD786615 SZ786536:SZ786615 ACV786536:ACV786615 AMR786536:AMR786615 AWN786536:AWN786615 BGJ786536:BGJ786615 BQF786536:BQF786615 CAB786536:CAB786615 CJX786536:CJX786615 CTT786536:CTT786615 DDP786536:DDP786615 DNL786536:DNL786615 DXH786536:DXH786615 EHD786536:EHD786615 EQZ786536:EQZ786615 FAV786536:FAV786615 FKR786536:FKR786615 FUN786536:FUN786615 GEJ786536:GEJ786615 GOF786536:GOF786615 GYB786536:GYB786615 HHX786536:HHX786615 HRT786536:HRT786615 IBP786536:IBP786615 ILL786536:ILL786615 IVH786536:IVH786615 JFD786536:JFD786615 JOZ786536:JOZ786615 JYV786536:JYV786615 KIR786536:KIR786615 KSN786536:KSN786615 LCJ786536:LCJ786615 LMF786536:LMF786615 LWB786536:LWB786615 MFX786536:MFX786615 MPT786536:MPT786615 MZP786536:MZP786615 NJL786536:NJL786615 NTH786536:NTH786615 ODD786536:ODD786615 OMZ786536:OMZ786615 OWV786536:OWV786615 PGR786536:PGR786615 PQN786536:PQN786615 QAJ786536:QAJ786615 QKF786536:QKF786615 QUB786536:QUB786615 RDX786536:RDX786615 RNT786536:RNT786615 RXP786536:RXP786615 SHL786536:SHL786615 SRH786536:SRH786615 TBD786536:TBD786615 TKZ786536:TKZ786615 TUV786536:TUV786615 UER786536:UER786615 UON786536:UON786615 UYJ786536:UYJ786615 VIF786536:VIF786615 VSB786536:VSB786615 WBX786536:WBX786615 WLT786536:WLT786615 WVP786536:WVP786615 H852072:H852151 JD852072:JD852151 SZ852072:SZ852151 ACV852072:ACV852151 AMR852072:AMR852151 AWN852072:AWN852151 BGJ852072:BGJ852151 BQF852072:BQF852151 CAB852072:CAB852151 CJX852072:CJX852151 CTT852072:CTT852151 DDP852072:DDP852151 DNL852072:DNL852151 DXH852072:DXH852151 EHD852072:EHD852151 EQZ852072:EQZ852151 FAV852072:FAV852151 FKR852072:FKR852151 FUN852072:FUN852151 GEJ852072:GEJ852151 GOF852072:GOF852151 GYB852072:GYB852151 HHX852072:HHX852151 HRT852072:HRT852151 IBP852072:IBP852151 ILL852072:ILL852151 IVH852072:IVH852151 JFD852072:JFD852151 JOZ852072:JOZ852151 JYV852072:JYV852151 KIR852072:KIR852151 KSN852072:KSN852151 LCJ852072:LCJ852151 LMF852072:LMF852151 LWB852072:LWB852151 MFX852072:MFX852151 MPT852072:MPT852151 MZP852072:MZP852151 NJL852072:NJL852151 NTH852072:NTH852151 ODD852072:ODD852151 OMZ852072:OMZ852151 OWV852072:OWV852151 PGR852072:PGR852151 PQN852072:PQN852151 QAJ852072:QAJ852151 QKF852072:QKF852151 QUB852072:QUB852151 RDX852072:RDX852151 RNT852072:RNT852151 RXP852072:RXP852151 SHL852072:SHL852151 SRH852072:SRH852151 TBD852072:TBD852151 TKZ852072:TKZ852151 TUV852072:TUV852151 UER852072:UER852151 UON852072:UON852151 UYJ852072:UYJ852151 VIF852072:VIF852151 VSB852072:VSB852151 WBX852072:WBX852151 WLT852072:WLT852151 WVP852072:WVP852151 H917608:H917687 JD917608:JD917687 SZ917608:SZ917687 ACV917608:ACV917687 AMR917608:AMR917687 AWN917608:AWN917687 BGJ917608:BGJ917687 BQF917608:BQF917687 CAB917608:CAB917687 CJX917608:CJX917687 CTT917608:CTT917687 DDP917608:DDP917687 DNL917608:DNL917687 DXH917608:DXH917687 EHD917608:EHD917687 EQZ917608:EQZ917687 FAV917608:FAV917687 FKR917608:FKR917687 FUN917608:FUN917687 GEJ917608:GEJ917687 GOF917608:GOF917687 GYB917608:GYB917687 HHX917608:HHX917687 HRT917608:HRT917687 IBP917608:IBP917687 ILL917608:ILL917687 IVH917608:IVH917687 JFD917608:JFD917687 JOZ917608:JOZ917687 JYV917608:JYV917687 KIR917608:KIR917687 KSN917608:KSN917687 LCJ917608:LCJ917687 LMF917608:LMF917687 LWB917608:LWB917687 MFX917608:MFX917687 MPT917608:MPT917687 MZP917608:MZP917687 NJL917608:NJL917687 NTH917608:NTH917687 ODD917608:ODD917687 OMZ917608:OMZ917687 OWV917608:OWV917687 PGR917608:PGR917687 PQN917608:PQN917687 QAJ917608:QAJ917687 QKF917608:QKF917687 QUB917608:QUB917687 RDX917608:RDX917687 RNT917608:RNT917687 RXP917608:RXP917687 SHL917608:SHL917687 SRH917608:SRH917687 TBD917608:TBD917687 TKZ917608:TKZ917687 TUV917608:TUV917687 UER917608:UER917687 UON917608:UON917687 UYJ917608:UYJ917687 VIF917608:VIF917687 VSB917608:VSB917687 WBX917608:WBX917687 WLT917608:WLT917687 WVP917608:WVP917687 H983144:H983223 JD983144:JD983223 SZ983144:SZ983223 ACV983144:ACV983223 AMR983144:AMR983223 AWN983144:AWN983223 BGJ983144:BGJ983223 BQF983144:BQF983223 CAB983144:CAB983223 CJX983144:CJX983223 CTT983144:CTT983223 DDP983144:DDP983223 DNL983144:DNL983223 DXH983144:DXH983223 EHD983144:EHD983223 EQZ983144:EQZ983223 FAV983144:FAV983223 FKR983144:FKR983223 FUN983144:FUN983223 GEJ983144:GEJ983223 GOF983144:GOF983223 GYB983144:GYB983223 HHX983144:HHX983223 HRT983144:HRT983223 IBP983144:IBP983223 ILL983144:ILL983223 IVH983144:IVH983223 JFD983144:JFD983223 JOZ983144:JOZ983223 JYV983144:JYV983223 KIR983144:KIR983223 KSN983144:KSN983223 LCJ983144:LCJ983223 LMF983144:LMF983223 LWB983144:LWB983223 MFX983144:MFX983223 MPT983144:MPT983223 MZP983144:MZP983223 NJL983144:NJL983223 NTH983144:NTH983223 ODD983144:ODD983223 OMZ983144:OMZ983223 OWV983144:OWV983223 PGR983144:PGR983223 PQN983144:PQN983223 QAJ983144:QAJ983223 QKF983144:QKF983223 QUB983144:QUB983223 RDX983144:RDX983223 RNT983144:RNT983223 RXP983144:RXP983223 SHL983144:SHL983223 SRH983144:SRH983223 TBD983144:TBD983223 TKZ983144:TKZ983223 TUV983144:TUV983223 UER983144:UER983223 UON983144:UON983223 UYJ983144:UYJ983223 VIF983144:VIF983223 VSB983144:VSB983223 WBX983144:WBX983223 WLT983144:WLT983223 WVP983144:WVP983223"/>
    <dataValidation type="whole" imeMode="off" allowBlank="1" showInputMessage="1" showErrorMessage="1" errorTitle="入力のエラ－です" error="正しい学年を入力してください。_x000a_" promptTitle="学年の入力" prompt="学年の入力は算用数字でしましょう。_x000a_漢数字はだめ。" sqref="I17:I96 JE17:JE96 TA17:TA96 ACW17:ACW96 AMS17:AMS96 AWO17:AWO96 BGK17:BGK96 BQG17:BQG96 CAC17:CAC96 CJY17:CJY96 CTU17:CTU96 DDQ17:DDQ96 DNM17:DNM96 DXI17:DXI96 EHE17:EHE96 ERA17:ERA96 FAW17:FAW96 FKS17:FKS96 FUO17:FUO96 GEK17:GEK96 GOG17:GOG96 GYC17:GYC96 HHY17:HHY96 HRU17:HRU96 IBQ17:IBQ96 ILM17:ILM96 IVI17:IVI96 JFE17:JFE96 JPA17:JPA96 JYW17:JYW96 KIS17:KIS96 KSO17:KSO96 LCK17:LCK96 LMG17:LMG96 LWC17:LWC96 MFY17:MFY96 MPU17:MPU96 MZQ17:MZQ96 NJM17:NJM96 NTI17:NTI96 ODE17:ODE96 ONA17:ONA96 OWW17:OWW96 PGS17:PGS96 PQO17:PQO96 QAK17:QAK96 QKG17:QKG96 QUC17:QUC96 RDY17:RDY96 RNU17:RNU96 RXQ17:RXQ96 SHM17:SHM96 SRI17:SRI96 TBE17:TBE96 TLA17:TLA96 TUW17:TUW96 UES17:UES96 UOO17:UOO96 UYK17:UYK96 VIG17:VIG96 VSC17:VSC96 WBY17:WBY96 WLU17:WLU96 WVQ17:WVQ96 I65553:I65632 JE65553:JE65632 TA65553:TA65632 ACW65553:ACW65632 AMS65553:AMS65632 AWO65553:AWO65632 BGK65553:BGK65632 BQG65553:BQG65632 CAC65553:CAC65632 CJY65553:CJY65632 CTU65553:CTU65632 DDQ65553:DDQ65632 DNM65553:DNM65632 DXI65553:DXI65632 EHE65553:EHE65632 ERA65553:ERA65632 FAW65553:FAW65632 FKS65553:FKS65632 FUO65553:FUO65632 GEK65553:GEK65632 GOG65553:GOG65632 GYC65553:GYC65632 HHY65553:HHY65632 HRU65553:HRU65632 IBQ65553:IBQ65632 ILM65553:ILM65632 IVI65553:IVI65632 JFE65553:JFE65632 JPA65553:JPA65632 JYW65553:JYW65632 KIS65553:KIS65632 KSO65553:KSO65632 LCK65553:LCK65632 LMG65553:LMG65632 LWC65553:LWC65632 MFY65553:MFY65632 MPU65553:MPU65632 MZQ65553:MZQ65632 NJM65553:NJM65632 NTI65553:NTI65632 ODE65553:ODE65632 ONA65553:ONA65632 OWW65553:OWW65632 PGS65553:PGS65632 PQO65553:PQO65632 QAK65553:QAK65632 QKG65553:QKG65632 QUC65553:QUC65632 RDY65553:RDY65632 RNU65553:RNU65632 RXQ65553:RXQ65632 SHM65553:SHM65632 SRI65553:SRI65632 TBE65553:TBE65632 TLA65553:TLA65632 TUW65553:TUW65632 UES65553:UES65632 UOO65553:UOO65632 UYK65553:UYK65632 VIG65553:VIG65632 VSC65553:VSC65632 WBY65553:WBY65632 WLU65553:WLU65632 WVQ65553:WVQ65632 I131089:I131168 JE131089:JE131168 TA131089:TA131168 ACW131089:ACW131168 AMS131089:AMS131168 AWO131089:AWO131168 BGK131089:BGK131168 BQG131089:BQG131168 CAC131089:CAC131168 CJY131089:CJY131168 CTU131089:CTU131168 DDQ131089:DDQ131168 DNM131089:DNM131168 DXI131089:DXI131168 EHE131089:EHE131168 ERA131089:ERA131168 FAW131089:FAW131168 FKS131089:FKS131168 FUO131089:FUO131168 GEK131089:GEK131168 GOG131089:GOG131168 GYC131089:GYC131168 HHY131089:HHY131168 HRU131089:HRU131168 IBQ131089:IBQ131168 ILM131089:ILM131168 IVI131089:IVI131168 JFE131089:JFE131168 JPA131089:JPA131168 JYW131089:JYW131168 KIS131089:KIS131168 KSO131089:KSO131168 LCK131089:LCK131168 LMG131089:LMG131168 LWC131089:LWC131168 MFY131089:MFY131168 MPU131089:MPU131168 MZQ131089:MZQ131168 NJM131089:NJM131168 NTI131089:NTI131168 ODE131089:ODE131168 ONA131089:ONA131168 OWW131089:OWW131168 PGS131089:PGS131168 PQO131089:PQO131168 QAK131089:QAK131168 QKG131089:QKG131168 QUC131089:QUC131168 RDY131089:RDY131168 RNU131089:RNU131168 RXQ131089:RXQ131168 SHM131089:SHM131168 SRI131089:SRI131168 TBE131089:TBE131168 TLA131089:TLA131168 TUW131089:TUW131168 UES131089:UES131168 UOO131089:UOO131168 UYK131089:UYK131168 VIG131089:VIG131168 VSC131089:VSC131168 WBY131089:WBY131168 WLU131089:WLU131168 WVQ131089:WVQ131168 I196625:I196704 JE196625:JE196704 TA196625:TA196704 ACW196625:ACW196704 AMS196625:AMS196704 AWO196625:AWO196704 BGK196625:BGK196704 BQG196625:BQG196704 CAC196625:CAC196704 CJY196625:CJY196704 CTU196625:CTU196704 DDQ196625:DDQ196704 DNM196625:DNM196704 DXI196625:DXI196704 EHE196625:EHE196704 ERA196625:ERA196704 FAW196625:FAW196704 FKS196625:FKS196704 FUO196625:FUO196704 GEK196625:GEK196704 GOG196625:GOG196704 GYC196625:GYC196704 HHY196625:HHY196704 HRU196625:HRU196704 IBQ196625:IBQ196704 ILM196625:ILM196704 IVI196625:IVI196704 JFE196625:JFE196704 JPA196625:JPA196704 JYW196625:JYW196704 KIS196625:KIS196704 KSO196625:KSO196704 LCK196625:LCK196704 LMG196625:LMG196704 LWC196625:LWC196704 MFY196625:MFY196704 MPU196625:MPU196704 MZQ196625:MZQ196704 NJM196625:NJM196704 NTI196625:NTI196704 ODE196625:ODE196704 ONA196625:ONA196704 OWW196625:OWW196704 PGS196625:PGS196704 PQO196625:PQO196704 QAK196625:QAK196704 QKG196625:QKG196704 QUC196625:QUC196704 RDY196625:RDY196704 RNU196625:RNU196704 RXQ196625:RXQ196704 SHM196625:SHM196704 SRI196625:SRI196704 TBE196625:TBE196704 TLA196625:TLA196704 TUW196625:TUW196704 UES196625:UES196704 UOO196625:UOO196704 UYK196625:UYK196704 VIG196625:VIG196704 VSC196625:VSC196704 WBY196625:WBY196704 WLU196625:WLU196704 WVQ196625:WVQ196704 I262161:I262240 JE262161:JE262240 TA262161:TA262240 ACW262161:ACW262240 AMS262161:AMS262240 AWO262161:AWO262240 BGK262161:BGK262240 BQG262161:BQG262240 CAC262161:CAC262240 CJY262161:CJY262240 CTU262161:CTU262240 DDQ262161:DDQ262240 DNM262161:DNM262240 DXI262161:DXI262240 EHE262161:EHE262240 ERA262161:ERA262240 FAW262161:FAW262240 FKS262161:FKS262240 FUO262161:FUO262240 GEK262161:GEK262240 GOG262161:GOG262240 GYC262161:GYC262240 HHY262161:HHY262240 HRU262161:HRU262240 IBQ262161:IBQ262240 ILM262161:ILM262240 IVI262161:IVI262240 JFE262161:JFE262240 JPA262161:JPA262240 JYW262161:JYW262240 KIS262161:KIS262240 KSO262161:KSO262240 LCK262161:LCK262240 LMG262161:LMG262240 LWC262161:LWC262240 MFY262161:MFY262240 MPU262161:MPU262240 MZQ262161:MZQ262240 NJM262161:NJM262240 NTI262161:NTI262240 ODE262161:ODE262240 ONA262161:ONA262240 OWW262161:OWW262240 PGS262161:PGS262240 PQO262161:PQO262240 QAK262161:QAK262240 QKG262161:QKG262240 QUC262161:QUC262240 RDY262161:RDY262240 RNU262161:RNU262240 RXQ262161:RXQ262240 SHM262161:SHM262240 SRI262161:SRI262240 TBE262161:TBE262240 TLA262161:TLA262240 TUW262161:TUW262240 UES262161:UES262240 UOO262161:UOO262240 UYK262161:UYK262240 VIG262161:VIG262240 VSC262161:VSC262240 WBY262161:WBY262240 WLU262161:WLU262240 WVQ262161:WVQ262240 I327697:I327776 JE327697:JE327776 TA327697:TA327776 ACW327697:ACW327776 AMS327697:AMS327776 AWO327697:AWO327776 BGK327697:BGK327776 BQG327697:BQG327776 CAC327697:CAC327776 CJY327697:CJY327776 CTU327697:CTU327776 DDQ327697:DDQ327776 DNM327697:DNM327776 DXI327697:DXI327776 EHE327697:EHE327776 ERA327697:ERA327776 FAW327697:FAW327776 FKS327697:FKS327776 FUO327697:FUO327776 GEK327697:GEK327776 GOG327697:GOG327776 GYC327697:GYC327776 HHY327697:HHY327776 HRU327697:HRU327776 IBQ327697:IBQ327776 ILM327697:ILM327776 IVI327697:IVI327776 JFE327697:JFE327776 JPA327697:JPA327776 JYW327697:JYW327776 KIS327697:KIS327776 KSO327697:KSO327776 LCK327697:LCK327776 LMG327697:LMG327776 LWC327697:LWC327776 MFY327697:MFY327776 MPU327697:MPU327776 MZQ327697:MZQ327776 NJM327697:NJM327776 NTI327697:NTI327776 ODE327697:ODE327776 ONA327697:ONA327776 OWW327697:OWW327776 PGS327697:PGS327776 PQO327697:PQO327776 QAK327697:QAK327776 QKG327697:QKG327776 QUC327697:QUC327776 RDY327697:RDY327776 RNU327697:RNU327776 RXQ327697:RXQ327776 SHM327697:SHM327776 SRI327697:SRI327776 TBE327697:TBE327776 TLA327697:TLA327776 TUW327697:TUW327776 UES327697:UES327776 UOO327697:UOO327776 UYK327697:UYK327776 VIG327697:VIG327776 VSC327697:VSC327776 WBY327697:WBY327776 WLU327697:WLU327776 WVQ327697:WVQ327776 I393233:I393312 JE393233:JE393312 TA393233:TA393312 ACW393233:ACW393312 AMS393233:AMS393312 AWO393233:AWO393312 BGK393233:BGK393312 BQG393233:BQG393312 CAC393233:CAC393312 CJY393233:CJY393312 CTU393233:CTU393312 DDQ393233:DDQ393312 DNM393233:DNM393312 DXI393233:DXI393312 EHE393233:EHE393312 ERA393233:ERA393312 FAW393233:FAW393312 FKS393233:FKS393312 FUO393233:FUO393312 GEK393233:GEK393312 GOG393233:GOG393312 GYC393233:GYC393312 HHY393233:HHY393312 HRU393233:HRU393312 IBQ393233:IBQ393312 ILM393233:ILM393312 IVI393233:IVI393312 JFE393233:JFE393312 JPA393233:JPA393312 JYW393233:JYW393312 KIS393233:KIS393312 KSO393233:KSO393312 LCK393233:LCK393312 LMG393233:LMG393312 LWC393233:LWC393312 MFY393233:MFY393312 MPU393233:MPU393312 MZQ393233:MZQ393312 NJM393233:NJM393312 NTI393233:NTI393312 ODE393233:ODE393312 ONA393233:ONA393312 OWW393233:OWW393312 PGS393233:PGS393312 PQO393233:PQO393312 QAK393233:QAK393312 QKG393233:QKG393312 QUC393233:QUC393312 RDY393233:RDY393312 RNU393233:RNU393312 RXQ393233:RXQ393312 SHM393233:SHM393312 SRI393233:SRI393312 TBE393233:TBE393312 TLA393233:TLA393312 TUW393233:TUW393312 UES393233:UES393312 UOO393233:UOO393312 UYK393233:UYK393312 VIG393233:VIG393312 VSC393233:VSC393312 WBY393233:WBY393312 WLU393233:WLU393312 WVQ393233:WVQ393312 I458769:I458848 JE458769:JE458848 TA458769:TA458848 ACW458769:ACW458848 AMS458769:AMS458848 AWO458769:AWO458848 BGK458769:BGK458848 BQG458769:BQG458848 CAC458769:CAC458848 CJY458769:CJY458848 CTU458769:CTU458848 DDQ458769:DDQ458848 DNM458769:DNM458848 DXI458769:DXI458848 EHE458769:EHE458848 ERA458769:ERA458848 FAW458769:FAW458848 FKS458769:FKS458848 FUO458769:FUO458848 GEK458769:GEK458848 GOG458769:GOG458848 GYC458769:GYC458848 HHY458769:HHY458848 HRU458769:HRU458848 IBQ458769:IBQ458848 ILM458769:ILM458848 IVI458769:IVI458848 JFE458769:JFE458848 JPA458769:JPA458848 JYW458769:JYW458848 KIS458769:KIS458848 KSO458769:KSO458848 LCK458769:LCK458848 LMG458769:LMG458848 LWC458769:LWC458848 MFY458769:MFY458848 MPU458769:MPU458848 MZQ458769:MZQ458848 NJM458769:NJM458848 NTI458769:NTI458848 ODE458769:ODE458848 ONA458769:ONA458848 OWW458769:OWW458848 PGS458769:PGS458848 PQO458769:PQO458848 QAK458769:QAK458848 QKG458769:QKG458848 QUC458769:QUC458848 RDY458769:RDY458848 RNU458769:RNU458848 RXQ458769:RXQ458848 SHM458769:SHM458848 SRI458769:SRI458848 TBE458769:TBE458848 TLA458769:TLA458848 TUW458769:TUW458848 UES458769:UES458848 UOO458769:UOO458848 UYK458769:UYK458848 VIG458769:VIG458848 VSC458769:VSC458848 WBY458769:WBY458848 WLU458769:WLU458848 WVQ458769:WVQ458848 I524305:I524384 JE524305:JE524384 TA524305:TA524384 ACW524305:ACW524384 AMS524305:AMS524384 AWO524305:AWO524384 BGK524305:BGK524384 BQG524305:BQG524384 CAC524305:CAC524384 CJY524305:CJY524384 CTU524305:CTU524384 DDQ524305:DDQ524384 DNM524305:DNM524384 DXI524305:DXI524384 EHE524305:EHE524384 ERA524305:ERA524384 FAW524305:FAW524384 FKS524305:FKS524384 FUO524305:FUO524384 GEK524305:GEK524384 GOG524305:GOG524384 GYC524305:GYC524384 HHY524305:HHY524384 HRU524305:HRU524384 IBQ524305:IBQ524384 ILM524305:ILM524384 IVI524305:IVI524384 JFE524305:JFE524384 JPA524305:JPA524384 JYW524305:JYW524384 KIS524305:KIS524384 KSO524305:KSO524384 LCK524305:LCK524384 LMG524305:LMG524384 LWC524305:LWC524384 MFY524305:MFY524384 MPU524305:MPU524384 MZQ524305:MZQ524384 NJM524305:NJM524384 NTI524305:NTI524384 ODE524305:ODE524384 ONA524305:ONA524384 OWW524305:OWW524384 PGS524305:PGS524384 PQO524305:PQO524384 QAK524305:QAK524384 QKG524305:QKG524384 QUC524305:QUC524384 RDY524305:RDY524384 RNU524305:RNU524384 RXQ524305:RXQ524384 SHM524305:SHM524384 SRI524305:SRI524384 TBE524305:TBE524384 TLA524305:TLA524384 TUW524305:TUW524384 UES524305:UES524384 UOO524305:UOO524384 UYK524305:UYK524384 VIG524305:VIG524384 VSC524305:VSC524384 WBY524305:WBY524384 WLU524305:WLU524384 WVQ524305:WVQ524384 I589841:I589920 JE589841:JE589920 TA589841:TA589920 ACW589841:ACW589920 AMS589841:AMS589920 AWO589841:AWO589920 BGK589841:BGK589920 BQG589841:BQG589920 CAC589841:CAC589920 CJY589841:CJY589920 CTU589841:CTU589920 DDQ589841:DDQ589920 DNM589841:DNM589920 DXI589841:DXI589920 EHE589841:EHE589920 ERA589841:ERA589920 FAW589841:FAW589920 FKS589841:FKS589920 FUO589841:FUO589920 GEK589841:GEK589920 GOG589841:GOG589920 GYC589841:GYC589920 HHY589841:HHY589920 HRU589841:HRU589920 IBQ589841:IBQ589920 ILM589841:ILM589920 IVI589841:IVI589920 JFE589841:JFE589920 JPA589841:JPA589920 JYW589841:JYW589920 KIS589841:KIS589920 KSO589841:KSO589920 LCK589841:LCK589920 LMG589841:LMG589920 LWC589841:LWC589920 MFY589841:MFY589920 MPU589841:MPU589920 MZQ589841:MZQ589920 NJM589841:NJM589920 NTI589841:NTI589920 ODE589841:ODE589920 ONA589841:ONA589920 OWW589841:OWW589920 PGS589841:PGS589920 PQO589841:PQO589920 QAK589841:QAK589920 QKG589841:QKG589920 QUC589841:QUC589920 RDY589841:RDY589920 RNU589841:RNU589920 RXQ589841:RXQ589920 SHM589841:SHM589920 SRI589841:SRI589920 TBE589841:TBE589920 TLA589841:TLA589920 TUW589841:TUW589920 UES589841:UES589920 UOO589841:UOO589920 UYK589841:UYK589920 VIG589841:VIG589920 VSC589841:VSC589920 WBY589841:WBY589920 WLU589841:WLU589920 WVQ589841:WVQ589920 I655377:I655456 JE655377:JE655456 TA655377:TA655456 ACW655377:ACW655456 AMS655377:AMS655456 AWO655377:AWO655456 BGK655377:BGK655456 BQG655377:BQG655456 CAC655377:CAC655456 CJY655377:CJY655456 CTU655377:CTU655456 DDQ655377:DDQ655456 DNM655377:DNM655456 DXI655377:DXI655456 EHE655377:EHE655456 ERA655377:ERA655456 FAW655377:FAW655456 FKS655377:FKS655456 FUO655377:FUO655456 GEK655377:GEK655456 GOG655377:GOG655456 GYC655377:GYC655456 HHY655377:HHY655456 HRU655377:HRU655456 IBQ655377:IBQ655456 ILM655377:ILM655456 IVI655377:IVI655456 JFE655377:JFE655456 JPA655377:JPA655456 JYW655377:JYW655456 KIS655377:KIS655456 KSO655377:KSO655456 LCK655377:LCK655456 LMG655377:LMG655456 LWC655377:LWC655456 MFY655377:MFY655456 MPU655377:MPU655456 MZQ655377:MZQ655456 NJM655377:NJM655456 NTI655377:NTI655456 ODE655377:ODE655456 ONA655377:ONA655456 OWW655377:OWW655456 PGS655377:PGS655456 PQO655377:PQO655456 QAK655377:QAK655456 QKG655377:QKG655456 QUC655377:QUC655456 RDY655377:RDY655456 RNU655377:RNU655456 RXQ655377:RXQ655456 SHM655377:SHM655456 SRI655377:SRI655456 TBE655377:TBE655456 TLA655377:TLA655456 TUW655377:TUW655456 UES655377:UES655456 UOO655377:UOO655456 UYK655377:UYK655456 VIG655377:VIG655456 VSC655377:VSC655456 WBY655377:WBY655456 WLU655377:WLU655456 WVQ655377:WVQ655456 I720913:I720992 JE720913:JE720992 TA720913:TA720992 ACW720913:ACW720992 AMS720913:AMS720992 AWO720913:AWO720992 BGK720913:BGK720992 BQG720913:BQG720992 CAC720913:CAC720992 CJY720913:CJY720992 CTU720913:CTU720992 DDQ720913:DDQ720992 DNM720913:DNM720992 DXI720913:DXI720992 EHE720913:EHE720992 ERA720913:ERA720992 FAW720913:FAW720992 FKS720913:FKS720992 FUO720913:FUO720992 GEK720913:GEK720992 GOG720913:GOG720992 GYC720913:GYC720992 HHY720913:HHY720992 HRU720913:HRU720992 IBQ720913:IBQ720992 ILM720913:ILM720992 IVI720913:IVI720992 JFE720913:JFE720992 JPA720913:JPA720992 JYW720913:JYW720992 KIS720913:KIS720992 KSO720913:KSO720992 LCK720913:LCK720992 LMG720913:LMG720992 LWC720913:LWC720992 MFY720913:MFY720992 MPU720913:MPU720992 MZQ720913:MZQ720992 NJM720913:NJM720992 NTI720913:NTI720992 ODE720913:ODE720992 ONA720913:ONA720992 OWW720913:OWW720992 PGS720913:PGS720992 PQO720913:PQO720992 QAK720913:QAK720992 QKG720913:QKG720992 QUC720913:QUC720992 RDY720913:RDY720992 RNU720913:RNU720992 RXQ720913:RXQ720992 SHM720913:SHM720992 SRI720913:SRI720992 TBE720913:TBE720992 TLA720913:TLA720992 TUW720913:TUW720992 UES720913:UES720992 UOO720913:UOO720992 UYK720913:UYK720992 VIG720913:VIG720992 VSC720913:VSC720992 WBY720913:WBY720992 WLU720913:WLU720992 WVQ720913:WVQ720992 I786449:I786528 JE786449:JE786528 TA786449:TA786528 ACW786449:ACW786528 AMS786449:AMS786528 AWO786449:AWO786528 BGK786449:BGK786528 BQG786449:BQG786528 CAC786449:CAC786528 CJY786449:CJY786528 CTU786449:CTU786528 DDQ786449:DDQ786528 DNM786449:DNM786528 DXI786449:DXI786528 EHE786449:EHE786528 ERA786449:ERA786528 FAW786449:FAW786528 FKS786449:FKS786528 FUO786449:FUO786528 GEK786449:GEK786528 GOG786449:GOG786528 GYC786449:GYC786528 HHY786449:HHY786528 HRU786449:HRU786528 IBQ786449:IBQ786528 ILM786449:ILM786528 IVI786449:IVI786528 JFE786449:JFE786528 JPA786449:JPA786528 JYW786449:JYW786528 KIS786449:KIS786528 KSO786449:KSO786528 LCK786449:LCK786528 LMG786449:LMG786528 LWC786449:LWC786528 MFY786449:MFY786528 MPU786449:MPU786528 MZQ786449:MZQ786528 NJM786449:NJM786528 NTI786449:NTI786528 ODE786449:ODE786528 ONA786449:ONA786528 OWW786449:OWW786528 PGS786449:PGS786528 PQO786449:PQO786528 QAK786449:QAK786528 QKG786449:QKG786528 QUC786449:QUC786528 RDY786449:RDY786528 RNU786449:RNU786528 RXQ786449:RXQ786528 SHM786449:SHM786528 SRI786449:SRI786528 TBE786449:TBE786528 TLA786449:TLA786528 TUW786449:TUW786528 UES786449:UES786528 UOO786449:UOO786528 UYK786449:UYK786528 VIG786449:VIG786528 VSC786449:VSC786528 WBY786449:WBY786528 WLU786449:WLU786528 WVQ786449:WVQ786528 I851985:I852064 JE851985:JE852064 TA851985:TA852064 ACW851985:ACW852064 AMS851985:AMS852064 AWO851985:AWO852064 BGK851985:BGK852064 BQG851985:BQG852064 CAC851985:CAC852064 CJY851985:CJY852064 CTU851985:CTU852064 DDQ851985:DDQ852064 DNM851985:DNM852064 DXI851985:DXI852064 EHE851985:EHE852064 ERA851985:ERA852064 FAW851985:FAW852064 FKS851985:FKS852064 FUO851985:FUO852064 GEK851985:GEK852064 GOG851985:GOG852064 GYC851985:GYC852064 HHY851985:HHY852064 HRU851985:HRU852064 IBQ851985:IBQ852064 ILM851985:ILM852064 IVI851985:IVI852064 JFE851985:JFE852064 JPA851985:JPA852064 JYW851985:JYW852064 KIS851985:KIS852064 KSO851985:KSO852064 LCK851985:LCK852064 LMG851985:LMG852064 LWC851985:LWC852064 MFY851985:MFY852064 MPU851985:MPU852064 MZQ851985:MZQ852064 NJM851985:NJM852064 NTI851985:NTI852064 ODE851985:ODE852064 ONA851985:ONA852064 OWW851985:OWW852064 PGS851985:PGS852064 PQO851985:PQO852064 QAK851985:QAK852064 QKG851985:QKG852064 QUC851985:QUC852064 RDY851985:RDY852064 RNU851985:RNU852064 RXQ851985:RXQ852064 SHM851985:SHM852064 SRI851985:SRI852064 TBE851985:TBE852064 TLA851985:TLA852064 TUW851985:TUW852064 UES851985:UES852064 UOO851985:UOO852064 UYK851985:UYK852064 VIG851985:VIG852064 VSC851985:VSC852064 WBY851985:WBY852064 WLU851985:WLU852064 WVQ851985:WVQ852064 I917521:I917600 JE917521:JE917600 TA917521:TA917600 ACW917521:ACW917600 AMS917521:AMS917600 AWO917521:AWO917600 BGK917521:BGK917600 BQG917521:BQG917600 CAC917521:CAC917600 CJY917521:CJY917600 CTU917521:CTU917600 DDQ917521:DDQ917600 DNM917521:DNM917600 DXI917521:DXI917600 EHE917521:EHE917600 ERA917521:ERA917600 FAW917521:FAW917600 FKS917521:FKS917600 FUO917521:FUO917600 GEK917521:GEK917600 GOG917521:GOG917600 GYC917521:GYC917600 HHY917521:HHY917600 HRU917521:HRU917600 IBQ917521:IBQ917600 ILM917521:ILM917600 IVI917521:IVI917600 JFE917521:JFE917600 JPA917521:JPA917600 JYW917521:JYW917600 KIS917521:KIS917600 KSO917521:KSO917600 LCK917521:LCK917600 LMG917521:LMG917600 LWC917521:LWC917600 MFY917521:MFY917600 MPU917521:MPU917600 MZQ917521:MZQ917600 NJM917521:NJM917600 NTI917521:NTI917600 ODE917521:ODE917600 ONA917521:ONA917600 OWW917521:OWW917600 PGS917521:PGS917600 PQO917521:PQO917600 QAK917521:QAK917600 QKG917521:QKG917600 QUC917521:QUC917600 RDY917521:RDY917600 RNU917521:RNU917600 RXQ917521:RXQ917600 SHM917521:SHM917600 SRI917521:SRI917600 TBE917521:TBE917600 TLA917521:TLA917600 TUW917521:TUW917600 UES917521:UES917600 UOO917521:UOO917600 UYK917521:UYK917600 VIG917521:VIG917600 VSC917521:VSC917600 WBY917521:WBY917600 WLU917521:WLU917600 WVQ917521:WVQ917600 I983057:I983136 JE983057:JE983136 TA983057:TA983136 ACW983057:ACW983136 AMS983057:AMS983136 AWO983057:AWO983136 BGK983057:BGK983136 BQG983057:BQG983136 CAC983057:CAC983136 CJY983057:CJY983136 CTU983057:CTU983136 DDQ983057:DDQ983136 DNM983057:DNM983136 DXI983057:DXI983136 EHE983057:EHE983136 ERA983057:ERA983136 FAW983057:FAW983136 FKS983057:FKS983136 FUO983057:FUO983136 GEK983057:GEK983136 GOG983057:GOG983136 GYC983057:GYC983136 HHY983057:HHY983136 HRU983057:HRU983136 IBQ983057:IBQ983136 ILM983057:ILM983136 IVI983057:IVI983136 JFE983057:JFE983136 JPA983057:JPA983136 JYW983057:JYW983136 KIS983057:KIS983136 KSO983057:KSO983136 LCK983057:LCK983136 LMG983057:LMG983136 LWC983057:LWC983136 MFY983057:MFY983136 MPU983057:MPU983136 MZQ983057:MZQ983136 NJM983057:NJM983136 NTI983057:NTI983136 ODE983057:ODE983136 ONA983057:ONA983136 OWW983057:OWW983136 PGS983057:PGS983136 PQO983057:PQO983136 QAK983057:QAK983136 QKG983057:QKG983136 QUC983057:QUC983136 RDY983057:RDY983136 RNU983057:RNU983136 RXQ983057:RXQ983136 SHM983057:SHM983136 SRI983057:SRI983136 TBE983057:TBE983136 TLA983057:TLA983136 TUW983057:TUW983136 UES983057:UES983136 UOO983057:UOO983136 UYK983057:UYK983136 VIG983057:VIG983136 VSC983057:VSC983136 WBY983057:WBY983136 WLU983057:WLU983136 WVQ983057:WVQ983136 I104:I183 JE104:JE183 TA104:TA183 ACW104:ACW183 AMS104:AMS183 AWO104:AWO183 BGK104:BGK183 BQG104:BQG183 CAC104:CAC183 CJY104:CJY183 CTU104:CTU183 DDQ104:DDQ183 DNM104:DNM183 DXI104:DXI183 EHE104:EHE183 ERA104:ERA183 FAW104:FAW183 FKS104:FKS183 FUO104:FUO183 GEK104:GEK183 GOG104:GOG183 GYC104:GYC183 HHY104:HHY183 HRU104:HRU183 IBQ104:IBQ183 ILM104:ILM183 IVI104:IVI183 JFE104:JFE183 JPA104:JPA183 JYW104:JYW183 KIS104:KIS183 KSO104:KSO183 LCK104:LCK183 LMG104:LMG183 LWC104:LWC183 MFY104:MFY183 MPU104:MPU183 MZQ104:MZQ183 NJM104:NJM183 NTI104:NTI183 ODE104:ODE183 ONA104:ONA183 OWW104:OWW183 PGS104:PGS183 PQO104:PQO183 QAK104:QAK183 QKG104:QKG183 QUC104:QUC183 RDY104:RDY183 RNU104:RNU183 RXQ104:RXQ183 SHM104:SHM183 SRI104:SRI183 TBE104:TBE183 TLA104:TLA183 TUW104:TUW183 UES104:UES183 UOO104:UOO183 UYK104:UYK183 VIG104:VIG183 VSC104:VSC183 WBY104:WBY183 WLU104:WLU183 WVQ104:WVQ183 I65640:I65719 JE65640:JE65719 TA65640:TA65719 ACW65640:ACW65719 AMS65640:AMS65719 AWO65640:AWO65719 BGK65640:BGK65719 BQG65640:BQG65719 CAC65640:CAC65719 CJY65640:CJY65719 CTU65640:CTU65719 DDQ65640:DDQ65719 DNM65640:DNM65719 DXI65640:DXI65719 EHE65640:EHE65719 ERA65640:ERA65719 FAW65640:FAW65719 FKS65640:FKS65719 FUO65640:FUO65719 GEK65640:GEK65719 GOG65640:GOG65719 GYC65640:GYC65719 HHY65640:HHY65719 HRU65640:HRU65719 IBQ65640:IBQ65719 ILM65640:ILM65719 IVI65640:IVI65719 JFE65640:JFE65719 JPA65640:JPA65719 JYW65640:JYW65719 KIS65640:KIS65719 KSO65640:KSO65719 LCK65640:LCK65719 LMG65640:LMG65719 LWC65640:LWC65719 MFY65640:MFY65719 MPU65640:MPU65719 MZQ65640:MZQ65719 NJM65640:NJM65719 NTI65640:NTI65719 ODE65640:ODE65719 ONA65640:ONA65719 OWW65640:OWW65719 PGS65640:PGS65719 PQO65640:PQO65719 QAK65640:QAK65719 QKG65640:QKG65719 QUC65640:QUC65719 RDY65640:RDY65719 RNU65640:RNU65719 RXQ65640:RXQ65719 SHM65640:SHM65719 SRI65640:SRI65719 TBE65640:TBE65719 TLA65640:TLA65719 TUW65640:TUW65719 UES65640:UES65719 UOO65640:UOO65719 UYK65640:UYK65719 VIG65640:VIG65719 VSC65640:VSC65719 WBY65640:WBY65719 WLU65640:WLU65719 WVQ65640:WVQ65719 I131176:I131255 JE131176:JE131255 TA131176:TA131255 ACW131176:ACW131255 AMS131176:AMS131255 AWO131176:AWO131255 BGK131176:BGK131255 BQG131176:BQG131255 CAC131176:CAC131255 CJY131176:CJY131255 CTU131176:CTU131255 DDQ131176:DDQ131255 DNM131176:DNM131255 DXI131176:DXI131255 EHE131176:EHE131255 ERA131176:ERA131255 FAW131176:FAW131255 FKS131176:FKS131255 FUO131176:FUO131255 GEK131176:GEK131255 GOG131176:GOG131255 GYC131176:GYC131255 HHY131176:HHY131255 HRU131176:HRU131255 IBQ131176:IBQ131255 ILM131176:ILM131255 IVI131176:IVI131255 JFE131176:JFE131255 JPA131176:JPA131255 JYW131176:JYW131255 KIS131176:KIS131255 KSO131176:KSO131255 LCK131176:LCK131255 LMG131176:LMG131255 LWC131176:LWC131255 MFY131176:MFY131255 MPU131176:MPU131255 MZQ131176:MZQ131255 NJM131176:NJM131255 NTI131176:NTI131255 ODE131176:ODE131255 ONA131176:ONA131255 OWW131176:OWW131255 PGS131176:PGS131255 PQO131176:PQO131255 QAK131176:QAK131255 QKG131176:QKG131255 QUC131176:QUC131255 RDY131176:RDY131255 RNU131176:RNU131255 RXQ131176:RXQ131255 SHM131176:SHM131255 SRI131176:SRI131255 TBE131176:TBE131255 TLA131176:TLA131255 TUW131176:TUW131255 UES131176:UES131255 UOO131176:UOO131255 UYK131176:UYK131255 VIG131176:VIG131255 VSC131176:VSC131255 WBY131176:WBY131255 WLU131176:WLU131255 WVQ131176:WVQ131255 I196712:I196791 JE196712:JE196791 TA196712:TA196791 ACW196712:ACW196791 AMS196712:AMS196791 AWO196712:AWO196791 BGK196712:BGK196791 BQG196712:BQG196791 CAC196712:CAC196791 CJY196712:CJY196791 CTU196712:CTU196791 DDQ196712:DDQ196791 DNM196712:DNM196791 DXI196712:DXI196791 EHE196712:EHE196791 ERA196712:ERA196791 FAW196712:FAW196791 FKS196712:FKS196791 FUO196712:FUO196791 GEK196712:GEK196791 GOG196712:GOG196791 GYC196712:GYC196791 HHY196712:HHY196791 HRU196712:HRU196791 IBQ196712:IBQ196791 ILM196712:ILM196791 IVI196712:IVI196791 JFE196712:JFE196791 JPA196712:JPA196791 JYW196712:JYW196791 KIS196712:KIS196791 KSO196712:KSO196791 LCK196712:LCK196791 LMG196712:LMG196791 LWC196712:LWC196791 MFY196712:MFY196791 MPU196712:MPU196791 MZQ196712:MZQ196791 NJM196712:NJM196791 NTI196712:NTI196791 ODE196712:ODE196791 ONA196712:ONA196791 OWW196712:OWW196791 PGS196712:PGS196791 PQO196712:PQO196791 QAK196712:QAK196791 QKG196712:QKG196791 QUC196712:QUC196791 RDY196712:RDY196791 RNU196712:RNU196791 RXQ196712:RXQ196791 SHM196712:SHM196791 SRI196712:SRI196791 TBE196712:TBE196791 TLA196712:TLA196791 TUW196712:TUW196791 UES196712:UES196791 UOO196712:UOO196791 UYK196712:UYK196791 VIG196712:VIG196791 VSC196712:VSC196791 WBY196712:WBY196791 WLU196712:WLU196791 WVQ196712:WVQ196791 I262248:I262327 JE262248:JE262327 TA262248:TA262327 ACW262248:ACW262327 AMS262248:AMS262327 AWO262248:AWO262327 BGK262248:BGK262327 BQG262248:BQG262327 CAC262248:CAC262327 CJY262248:CJY262327 CTU262248:CTU262327 DDQ262248:DDQ262327 DNM262248:DNM262327 DXI262248:DXI262327 EHE262248:EHE262327 ERA262248:ERA262327 FAW262248:FAW262327 FKS262248:FKS262327 FUO262248:FUO262327 GEK262248:GEK262327 GOG262248:GOG262327 GYC262248:GYC262327 HHY262248:HHY262327 HRU262248:HRU262327 IBQ262248:IBQ262327 ILM262248:ILM262327 IVI262248:IVI262327 JFE262248:JFE262327 JPA262248:JPA262327 JYW262248:JYW262327 KIS262248:KIS262327 KSO262248:KSO262327 LCK262248:LCK262327 LMG262248:LMG262327 LWC262248:LWC262327 MFY262248:MFY262327 MPU262248:MPU262327 MZQ262248:MZQ262327 NJM262248:NJM262327 NTI262248:NTI262327 ODE262248:ODE262327 ONA262248:ONA262327 OWW262248:OWW262327 PGS262248:PGS262327 PQO262248:PQO262327 QAK262248:QAK262327 QKG262248:QKG262327 QUC262248:QUC262327 RDY262248:RDY262327 RNU262248:RNU262327 RXQ262248:RXQ262327 SHM262248:SHM262327 SRI262248:SRI262327 TBE262248:TBE262327 TLA262248:TLA262327 TUW262248:TUW262327 UES262248:UES262327 UOO262248:UOO262327 UYK262248:UYK262327 VIG262248:VIG262327 VSC262248:VSC262327 WBY262248:WBY262327 WLU262248:WLU262327 WVQ262248:WVQ262327 I327784:I327863 JE327784:JE327863 TA327784:TA327863 ACW327784:ACW327863 AMS327784:AMS327863 AWO327784:AWO327863 BGK327784:BGK327863 BQG327784:BQG327863 CAC327784:CAC327863 CJY327784:CJY327863 CTU327784:CTU327863 DDQ327784:DDQ327863 DNM327784:DNM327863 DXI327784:DXI327863 EHE327784:EHE327863 ERA327784:ERA327863 FAW327784:FAW327863 FKS327784:FKS327863 FUO327784:FUO327863 GEK327784:GEK327863 GOG327784:GOG327863 GYC327784:GYC327863 HHY327784:HHY327863 HRU327784:HRU327863 IBQ327784:IBQ327863 ILM327784:ILM327863 IVI327784:IVI327863 JFE327784:JFE327863 JPA327784:JPA327863 JYW327784:JYW327863 KIS327784:KIS327863 KSO327784:KSO327863 LCK327784:LCK327863 LMG327784:LMG327863 LWC327784:LWC327863 MFY327784:MFY327863 MPU327784:MPU327863 MZQ327784:MZQ327863 NJM327784:NJM327863 NTI327784:NTI327863 ODE327784:ODE327863 ONA327784:ONA327863 OWW327784:OWW327863 PGS327784:PGS327863 PQO327784:PQO327863 QAK327784:QAK327863 QKG327784:QKG327863 QUC327784:QUC327863 RDY327784:RDY327863 RNU327784:RNU327863 RXQ327784:RXQ327863 SHM327784:SHM327863 SRI327784:SRI327863 TBE327784:TBE327863 TLA327784:TLA327863 TUW327784:TUW327863 UES327784:UES327863 UOO327784:UOO327863 UYK327784:UYK327863 VIG327784:VIG327863 VSC327784:VSC327863 WBY327784:WBY327863 WLU327784:WLU327863 WVQ327784:WVQ327863 I393320:I393399 JE393320:JE393399 TA393320:TA393399 ACW393320:ACW393399 AMS393320:AMS393399 AWO393320:AWO393399 BGK393320:BGK393399 BQG393320:BQG393399 CAC393320:CAC393399 CJY393320:CJY393399 CTU393320:CTU393399 DDQ393320:DDQ393399 DNM393320:DNM393399 DXI393320:DXI393399 EHE393320:EHE393399 ERA393320:ERA393399 FAW393320:FAW393399 FKS393320:FKS393399 FUO393320:FUO393399 GEK393320:GEK393399 GOG393320:GOG393399 GYC393320:GYC393399 HHY393320:HHY393399 HRU393320:HRU393399 IBQ393320:IBQ393399 ILM393320:ILM393399 IVI393320:IVI393399 JFE393320:JFE393399 JPA393320:JPA393399 JYW393320:JYW393399 KIS393320:KIS393399 KSO393320:KSO393399 LCK393320:LCK393399 LMG393320:LMG393399 LWC393320:LWC393399 MFY393320:MFY393399 MPU393320:MPU393399 MZQ393320:MZQ393399 NJM393320:NJM393399 NTI393320:NTI393399 ODE393320:ODE393399 ONA393320:ONA393399 OWW393320:OWW393399 PGS393320:PGS393399 PQO393320:PQO393399 QAK393320:QAK393399 QKG393320:QKG393399 QUC393320:QUC393399 RDY393320:RDY393399 RNU393320:RNU393399 RXQ393320:RXQ393399 SHM393320:SHM393399 SRI393320:SRI393399 TBE393320:TBE393399 TLA393320:TLA393399 TUW393320:TUW393399 UES393320:UES393399 UOO393320:UOO393399 UYK393320:UYK393399 VIG393320:VIG393399 VSC393320:VSC393399 WBY393320:WBY393399 WLU393320:WLU393399 WVQ393320:WVQ393399 I458856:I458935 JE458856:JE458935 TA458856:TA458935 ACW458856:ACW458935 AMS458856:AMS458935 AWO458856:AWO458935 BGK458856:BGK458935 BQG458856:BQG458935 CAC458856:CAC458935 CJY458856:CJY458935 CTU458856:CTU458935 DDQ458856:DDQ458935 DNM458856:DNM458935 DXI458856:DXI458935 EHE458856:EHE458935 ERA458856:ERA458935 FAW458856:FAW458935 FKS458856:FKS458935 FUO458856:FUO458935 GEK458856:GEK458935 GOG458856:GOG458935 GYC458856:GYC458935 HHY458856:HHY458935 HRU458856:HRU458935 IBQ458856:IBQ458935 ILM458856:ILM458935 IVI458856:IVI458935 JFE458856:JFE458935 JPA458856:JPA458935 JYW458856:JYW458935 KIS458856:KIS458935 KSO458856:KSO458935 LCK458856:LCK458935 LMG458856:LMG458935 LWC458856:LWC458935 MFY458856:MFY458935 MPU458856:MPU458935 MZQ458856:MZQ458935 NJM458856:NJM458935 NTI458856:NTI458935 ODE458856:ODE458935 ONA458856:ONA458935 OWW458856:OWW458935 PGS458856:PGS458935 PQO458856:PQO458935 QAK458856:QAK458935 QKG458856:QKG458935 QUC458856:QUC458935 RDY458856:RDY458935 RNU458856:RNU458935 RXQ458856:RXQ458935 SHM458856:SHM458935 SRI458856:SRI458935 TBE458856:TBE458935 TLA458856:TLA458935 TUW458856:TUW458935 UES458856:UES458935 UOO458856:UOO458935 UYK458856:UYK458935 VIG458856:VIG458935 VSC458856:VSC458935 WBY458856:WBY458935 WLU458856:WLU458935 WVQ458856:WVQ458935 I524392:I524471 JE524392:JE524471 TA524392:TA524471 ACW524392:ACW524471 AMS524392:AMS524471 AWO524392:AWO524471 BGK524392:BGK524471 BQG524392:BQG524471 CAC524392:CAC524471 CJY524392:CJY524471 CTU524392:CTU524471 DDQ524392:DDQ524471 DNM524392:DNM524471 DXI524392:DXI524471 EHE524392:EHE524471 ERA524392:ERA524471 FAW524392:FAW524471 FKS524392:FKS524471 FUO524392:FUO524471 GEK524392:GEK524471 GOG524392:GOG524471 GYC524392:GYC524471 HHY524392:HHY524471 HRU524392:HRU524471 IBQ524392:IBQ524471 ILM524392:ILM524471 IVI524392:IVI524471 JFE524392:JFE524471 JPA524392:JPA524471 JYW524392:JYW524471 KIS524392:KIS524471 KSO524392:KSO524471 LCK524392:LCK524471 LMG524392:LMG524471 LWC524392:LWC524471 MFY524392:MFY524471 MPU524392:MPU524471 MZQ524392:MZQ524471 NJM524392:NJM524471 NTI524392:NTI524471 ODE524392:ODE524471 ONA524392:ONA524471 OWW524392:OWW524471 PGS524392:PGS524471 PQO524392:PQO524471 QAK524392:QAK524471 QKG524392:QKG524471 QUC524392:QUC524471 RDY524392:RDY524471 RNU524392:RNU524471 RXQ524392:RXQ524471 SHM524392:SHM524471 SRI524392:SRI524471 TBE524392:TBE524471 TLA524392:TLA524471 TUW524392:TUW524471 UES524392:UES524471 UOO524392:UOO524471 UYK524392:UYK524471 VIG524392:VIG524471 VSC524392:VSC524471 WBY524392:WBY524471 WLU524392:WLU524471 WVQ524392:WVQ524471 I589928:I590007 JE589928:JE590007 TA589928:TA590007 ACW589928:ACW590007 AMS589928:AMS590007 AWO589928:AWO590007 BGK589928:BGK590007 BQG589928:BQG590007 CAC589928:CAC590007 CJY589928:CJY590007 CTU589928:CTU590007 DDQ589928:DDQ590007 DNM589928:DNM590007 DXI589928:DXI590007 EHE589928:EHE590007 ERA589928:ERA590007 FAW589928:FAW590007 FKS589928:FKS590007 FUO589928:FUO590007 GEK589928:GEK590007 GOG589928:GOG590007 GYC589928:GYC590007 HHY589928:HHY590007 HRU589928:HRU590007 IBQ589928:IBQ590007 ILM589928:ILM590007 IVI589928:IVI590007 JFE589928:JFE590007 JPA589928:JPA590007 JYW589928:JYW590007 KIS589928:KIS590007 KSO589928:KSO590007 LCK589928:LCK590007 LMG589928:LMG590007 LWC589928:LWC590007 MFY589928:MFY590007 MPU589928:MPU590007 MZQ589928:MZQ590007 NJM589928:NJM590007 NTI589928:NTI590007 ODE589928:ODE590007 ONA589928:ONA590007 OWW589928:OWW590007 PGS589928:PGS590007 PQO589928:PQO590007 QAK589928:QAK590007 QKG589928:QKG590007 QUC589928:QUC590007 RDY589928:RDY590007 RNU589928:RNU590007 RXQ589928:RXQ590007 SHM589928:SHM590007 SRI589928:SRI590007 TBE589928:TBE590007 TLA589928:TLA590007 TUW589928:TUW590007 UES589928:UES590007 UOO589928:UOO590007 UYK589928:UYK590007 VIG589928:VIG590007 VSC589928:VSC590007 WBY589928:WBY590007 WLU589928:WLU590007 WVQ589928:WVQ590007 I655464:I655543 JE655464:JE655543 TA655464:TA655543 ACW655464:ACW655543 AMS655464:AMS655543 AWO655464:AWO655543 BGK655464:BGK655543 BQG655464:BQG655543 CAC655464:CAC655543 CJY655464:CJY655543 CTU655464:CTU655543 DDQ655464:DDQ655543 DNM655464:DNM655543 DXI655464:DXI655543 EHE655464:EHE655543 ERA655464:ERA655543 FAW655464:FAW655543 FKS655464:FKS655543 FUO655464:FUO655543 GEK655464:GEK655543 GOG655464:GOG655543 GYC655464:GYC655543 HHY655464:HHY655543 HRU655464:HRU655543 IBQ655464:IBQ655543 ILM655464:ILM655543 IVI655464:IVI655543 JFE655464:JFE655543 JPA655464:JPA655543 JYW655464:JYW655543 KIS655464:KIS655543 KSO655464:KSO655543 LCK655464:LCK655543 LMG655464:LMG655543 LWC655464:LWC655543 MFY655464:MFY655543 MPU655464:MPU655543 MZQ655464:MZQ655543 NJM655464:NJM655543 NTI655464:NTI655543 ODE655464:ODE655543 ONA655464:ONA655543 OWW655464:OWW655543 PGS655464:PGS655543 PQO655464:PQO655543 QAK655464:QAK655543 QKG655464:QKG655543 QUC655464:QUC655543 RDY655464:RDY655543 RNU655464:RNU655543 RXQ655464:RXQ655543 SHM655464:SHM655543 SRI655464:SRI655543 TBE655464:TBE655543 TLA655464:TLA655543 TUW655464:TUW655543 UES655464:UES655543 UOO655464:UOO655543 UYK655464:UYK655543 VIG655464:VIG655543 VSC655464:VSC655543 WBY655464:WBY655543 WLU655464:WLU655543 WVQ655464:WVQ655543 I721000:I721079 JE721000:JE721079 TA721000:TA721079 ACW721000:ACW721079 AMS721000:AMS721079 AWO721000:AWO721079 BGK721000:BGK721079 BQG721000:BQG721079 CAC721000:CAC721079 CJY721000:CJY721079 CTU721000:CTU721079 DDQ721000:DDQ721079 DNM721000:DNM721079 DXI721000:DXI721079 EHE721000:EHE721079 ERA721000:ERA721079 FAW721000:FAW721079 FKS721000:FKS721079 FUO721000:FUO721079 GEK721000:GEK721079 GOG721000:GOG721079 GYC721000:GYC721079 HHY721000:HHY721079 HRU721000:HRU721079 IBQ721000:IBQ721079 ILM721000:ILM721079 IVI721000:IVI721079 JFE721000:JFE721079 JPA721000:JPA721079 JYW721000:JYW721079 KIS721000:KIS721079 KSO721000:KSO721079 LCK721000:LCK721079 LMG721000:LMG721079 LWC721000:LWC721079 MFY721000:MFY721079 MPU721000:MPU721079 MZQ721000:MZQ721079 NJM721000:NJM721079 NTI721000:NTI721079 ODE721000:ODE721079 ONA721000:ONA721079 OWW721000:OWW721079 PGS721000:PGS721079 PQO721000:PQO721079 QAK721000:QAK721079 QKG721000:QKG721079 QUC721000:QUC721079 RDY721000:RDY721079 RNU721000:RNU721079 RXQ721000:RXQ721079 SHM721000:SHM721079 SRI721000:SRI721079 TBE721000:TBE721079 TLA721000:TLA721079 TUW721000:TUW721079 UES721000:UES721079 UOO721000:UOO721079 UYK721000:UYK721079 VIG721000:VIG721079 VSC721000:VSC721079 WBY721000:WBY721079 WLU721000:WLU721079 WVQ721000:WVQ721079 I786536:I786615 JE786536:JE786615 TA786536:TA786615 ACW786536:ACW786615 AMS786536:AMS786615 AWO786536:AWO786615 BGK786536:BGK786615 BQG786536:BQG786615 CAC786536:CAC786615 CJY786536:CJY786615 CTU786536:CTU786615 DDQ786536:DDQ786615 DNM786536:DNM786615 DXI786536:DXI786615 EHE786536:EHE786615 ERA786536:ERA786615 FAW786536:FAW786615 FKS786536:FKS786615 FUO786536:FUO786615 GEK786536:GEK786615 GOG786536:GOG786615 GYC786536:GYC786615 HHY786536:HHY786615 HRU786536:HRU786615 IBQ786536:IBQ786615 ILM786536:ILM786615 IVI786536:IVI786615 JFE786536:JFE786615 JPA786536:JPA786615 JYW786536:JYW786615 KIS786536:KIS786615 KSO786536:KSO786615 LCK786536:LCK786615 LMG786536:LMG786615 LWC786536:LWC786615 MFY786536:MFY786615 MPU786536:MPU786615 MZQ786536:MZQ786615 NJM786536:NJM786615 NTI786536:NTI786615 ODE786536:ODE786615 ONA786536:ONA786615 OWW786536:OWW786615 PGS786536:PGS786615 PQO786536:PQO786615 QAK786536:QAK786615 QKG786536:QKG786615 QUC786536:QUC786615 RDY786536:RDY786615 RNU786536:RNU786615 RXQ786536:RXQ786615 SHM786536:SHM786615 SRI786536:SRI786615 TBE786536:TBE786615 TLA786536:TLA786615 TUW786536:TUW786615 UES786536:UES786615 UOO786536:UOO786615 UYK786536:UYK786615 VIG786536:VIG786615 VSC786536:VSC786615 WBY786536:WBY786615 WLU786536:WLU786615 WVQ786536:WVQ786615 I852072:I852151 JE852072:JE852151 TA852072:TA852151 ACW852072:ACW852151 AMS852072:AMS852151 AWO852072:AWO852151 BGK852072:BGK852151 BQG852072:BQG852151 CAC852072:CAC852151 CJY852072:CJY852151 CTU852072:CTU852151 DDQ852072:DDQ852151 DNM852072:DNM852151 DXI852072:DXI852151 EHE852072:EHE852151 ERA852072:ERA852151 FAW852072:FAW852151 FKS852072:FKS852151 FUO852072:FUO852151 GEK852072:GEK852151 GOG852072:GOG852151 GYC852072:GYC852151 HHY852072:HHY852151 HRU852072:HRU852151 IBQ852072:IBQ852151 ILM852072:ILM852151 IVI852072:IVI852151 JFE852072:JFE852151 JPA852072:JPA852151 JYW852072:JYW852151 KIS852072:KIS852151 KSO852072:KSO852151 LCK852072:LCK852151 LMG852072:LMG852151 LWC852072:LWC852151 MFY852072:MFY852151 MPU852072:MPU852151 MZQ852072:MZQ852151 NJM852072:NJM852151 NTI852072:NTI852151 ODE852072:ODE852151 ONA852072:ONA852151 OWW852072:OWW852151 PGS852072:PGS852151 PQO852072:PQO852151 QAK852072:QAK852151 QKG852072:QKG852151 QUC852072:QUC852151 RDY852072:RDY852151 RNU852072:RNU852151 RXQ852072:RXQ852151 SHM852072:SHM852151 SRI852072:SRI852151 TBE852072:TBE852151 TLA852072:TLA852151 TUW852072:TUW852151 UES852072:UES852151 UOO852072:UOO852151 UYK852072:UYK852151 VIG852072:VIG852151 VSC852072:VSC852151 WBY852072:WBY852151 WLU852072:WLU852151 WVQ852072:WVQ852151 I917608:I917687 JE917608:JE917687 TA917608:TA917687 ACW917608:ACW917687 AMS917608:AMS917687 AWO917608:AWO917687 BGK917608:BGK917687 BQG917608:BQG917687 CAC917608:CAC917687 CJY917608:CJY917687 CTU917608:CTU917687 DDQ917608:DDQ917687 DNM917608:DNM917687 DXI917608:DXI917687 EHE917608:EHE917687 ERA917608:ERA917687 FAW917608:FAW917687 FKS917608:FKS917687 FUO917608:FUO917687 GEK917608:GEK917687 GOG917608:GOG917687 GYC917608:GYC917687 HHY917608:HHY917687 HRU917608:HRU917687 IBQ917608:IBQ917687 ILM917608:ILM917687 IVI917608:IVI917687 JFE917608:JFE917687 JPA917608:JPA917687 JYW917608:JYW917687 KIS917608:KIS917687 KSO917608:KSO917687 LCK917608:LCK917687 LMG917608:LMG917687 LWC917608:LWC917687 MFY917608:MFY917687 MPU917608:MPU917687 MZQ917608:MZQ917687 NJM917608:NJM917687 NTI917608:NTI917687 ODE917608:ODE917687 ONA917608:ONA917687 OWW917608:OWW917687 PGS917608:PGS917687 PQO917608:PQO917687 QAK917608:QAK917687 QKG917608:QKG917687 QUC917608:QUC917687 RDY917608:RDY917687 RNU917608:RNU917687 RXQ917608:RXQ917687 SHM917608:SHM917687 SRI917608:SRI917687 TBE917608:TBE917687 TLA917608:TLA917687 TUW917608:TUW917687 UES917608:UES917687 UOO917608:UOO917687 UYK917608:UYK917687 VIG917608:VIG917687 VSC917608:VSC917687 WBY917608:WBY917687 WLU917608:WLU917687 WVQ917608:WVQ917687 I983144:I983223 JE983144:JE983223 TA983144:TA983223 ACW983144:ACW983223 AMS983144:AMS983223 AWO983144:AWO983223 BGK983144:BGK983223 BQG983144:BQG983223 CAC983144:CAC983223 CJY983144:CJY983223 CTU983144:CTU983223 DDQ983144:DDQ983223 DNM983144:DNM983223 DXI983144:DXI983223 EHE983144:EHE983223 ERA983144:ERA983223 FAW983144:FAW983223 FKS983144:FKS983223 FUO983144:FUO983223 GEK983144:GEK983223 GOG983144:GOG983223 GYC983144:GYC983223 HHY983144:HHY983223 HRU983144:HRU983223 IBQ983144:IBQ983223 ILM983144:ILM983223 IVI983144:IVI983223 JFE983144:JFE983223 JPA983144:JPA983223 JYW983144:JYW983223 KIS983144:KIS983223 KSO983144:KSO983223 LCK983144:LCK983223 LMG983144:LMG983223 LWC983144:LWC983223 MFY983144:MFY983223 MPU983144:MPU983223 MZQ983144:MZQ983223 NJM983144:NJM983223 NTI983144:NTI983223 ODE983144:ODE983223 ONA983144:ONA983223 OWW983144:OWW983223 PGS983144:PGS983223 PQO983144:PQO983223 QAK983144:QAK983223 QKG983144:QKG983223 QUC983144:QUC983223 RDY983144:RDY983223 RNU983144:RNU983223 RXQ983144:RXQ983223 SHM983144:SHM983223 SRI983144:SRI983223 TBE983144:TBE983223 TLA983144:TLA983223 TUW983144:TUW983223 UES983144:UES983223 UOO983144:UOO983223 UYK983144:UYK983223 VIG983144:VIG983223 VSC983144:VSC983223 WBY983144:WBY983223 WLU983144:WLU983223 WVQ983144:WVQ983223">
      <formula1>1</formula1>
      <formula2>3</formula2>
    </dataValidation>
    <dataValidation imeMode="halfKatakana" allowBlank="1" showInputMessage="1" showErrorMessage="1" promptTitle="姓のフリガナ" prompt="姓のフリガナを_x000a_入力してください。" sqref="K17:K96 JG17:JG96 TC17:TC96 ACY17:ACY96 AMU17:AMU96 AWQ17:AWQ96 BGM17:BGM96 BQI17:BQI96 CAE17:CAE96 CKA17:CKA96 CTW17:CTW96 DDS17:DDS96 DNO17:DNO96 DXK17:DXK96 EHG17:EHG96 ERC17:ERC96 FAY17:FAY96 FKU17:FKU96 FUQ17:FUQ96 GEM17:GEM96 GOI17:GOI96 GYE17:GYE96 HIA17:HIA96 HRW17:HRW96 IBS17:IBS96 ILO17:ILO96 IVK17:IVK96 JFG17:JFG96 JPC17:JPC96 JYY17:JYY96 KIU17:KIU96 KSQ17:KSQ96 LCM17:LCM96 LMI17:LMI96 LWE17:LWE96 MGA17:MGA96 MPW17:MPW96 MZS17:MZS96 NJO17:NJO96 NTK17:NTK96 ODG17:ODG96 ONC17:ONC96 OWY17:OWY96 PGU17:PGU96 PQQ17:PQQ96 QAM17:QAM96 QKI17:QKI96 QUE17:QUE96 REA17:REA96 RNW17:RNW96 RXS17:RXS96 SHO17:SHO96 SRK17:SRK96 TBG17:TBG96 TLC17:TLC96 TUY17:TUY96 UEU17:UEU96 UOQ17:UOQ96 UYM17:UYM96 VII17:VII96 VSE17:VSE96 WCA17:WCA96 WLW17:WLW96 WVS17:WVS96 K65553:K65632 JG65553:JG65632 TC65553:TC65632 ACY65553:ACY65632 AMU65553:AMU65632 AWQ65553:AWQ65632 BGM65553:BGM65632 BQI65553:BQI65632 CAE65553:CAE65632 CKA65553:CKA65632 CTW65553:CTW65632 DDS65553:DDS65632 DNO65553:DNO65632 DXK65553:DXK65632 EHG65553:EHG65632 ERC65553:ERC65632 FAY65553:FAY65632 FKU65553:FKU65632 FUQ65553:FUQ65632 GEM65553:GEM65632 GOI65553:GOI65632 GYE65553:GYE65632 HIA65553:HIA65632 HRW65553:HRW65632 IBS65553:IBS65632 ILO65553:ILO65632 IVK65553:IVK65632 JFG65553:JFG65632 JPC65553:JPC65632 JYY65553:JYY65632 KIU65553:KIU65632 KSQ65553:KSQ65632 LCM65553:LCM65632 LMI65553:LMI65632 LWE65553:LWE65632 MGA65553:MGA65632 MPW65553:MPW65632 MZS65553:MZS65632 NJO65553:NJO65632 NTK65553:NTK65632 ODG65553:ODG65632 ONC65553:ONC65632 OWY65553:OWY65632 PGU65553:PGU65632 PQQ65553:PQQ65632 QAM65553:QAM65632 QKI65553:QKI65632 QUE65553:QUE65632 REA65553:REA65632 RNW65553:RNW65632 RXS65553:RXS65632 SHO65553:SHO65632 SRK65553:SRK65632 TBG65553:TBG65632 TLC65553:TLC65632 TUY65553:TUY65632 UEU65553:UEU65632 UOQ65553:UOQ65632 UYM65553:UYM65632 VII65553:VII65632 VSE65553:VSE65632 WCA65553:WCA65632 WLW65553:WLW65632 WVS65553:WVS65632 K131089:K131168 JG131089:JG131168 TC131089:TC131168 ACY131089:ACY131168 AMU131089:AMU131168 AWQ131089:AWQ131168 BGM131089:BGM131168 BQI131089:BQI131168 CAE131089:CAE131168 CKA131089:CKA131168 CTW131089:CTW131168 DDS131089:DDS131168 DNO131089:DNO131168 DXK131089:DXK131168 EHG131089:EHG131168 ERC131089:ERC131168 FAY131089:FAY131168 FKU131089:FKU131168 FUQ131089:FUQ131168 GEM131089:GEM131168 GOI131089:GOI131168 GYE131089:GYE131168 HIA131089:HIA131168 HRW131089:HRW131168 IBS131089:IBS131168 ILO131089:ILO131168 IVK131089:IVK131168 JFG131089:JFG131168 JPC131089:JPC131168 JYY131089:JYY131168 KIU131089:KIU131168 KSQ131089:KSQ131168 LCM131089:LCM131168 LMI131089:LMI131168 LWE131089:LWE131168 MGA131089:MGA131168 MPW131089:MPW131168 MZS131089:MZS131168 NJO131089:NJO131168 NTK131089:NTK131168 ODG131089:ODG131168 ONC131089:ONC131168 OWY131089:OWY131168 PGU131089:PGU131168 PQQ131089:PQQ131168 QAM131089:QAM131168 QKI131089:QKI131168 QUE131089:QUE131168 REA131089:REA131168 RNW131089:RNW131168 RXS131089:RXS131168 SHO131089:SHO131168 SRK131089:SRK131168 TBG131089:TBG131168 TLC131089:TLC131168 TUY131089:TUY131168 UEU131089:UEU131168 UOQ131089:UOQ131168 UYM131089:UYM131168 VII131089:VII131168 VSE131089:VSE131168 WCA131089:WCA131168 WLW131089:WLW131168 WVS131089:WVS131168 K196625:K196704 JG196625:JG196704 TC196625:TC196704 ACY196625:ACY196704 AMU196625:AMU196704 AWQ196625:AWQ196704 BGM196625:BGM196704 BQI196625:BQI196704 CAE196625:CAE196704 CKA196625:CKA196704 CTW196625:CTW196704 DDS196625:DDS196704 DNO196625:DNO196704 DXK196625:DXK196704 EHG196625:EHG196704 ERC196625:ERC196704 FAY196625:FAY196704 FKU196625:FKU196704 FUQ196625:FUQ196704 GEM196625:GEM196704 GOI196625:GOI196704 GYE196625:GYE196704 HIA196625:HIA196704 HRW196625:HRW196704 IBS196625:IBS196704 ILO196625:ILO196704 IVK196625:IVK196704 JFG196625:JFG196704 JPC196625:JPC196704 JYY196625:JYY196704 KIU196625:KIU196704 KSQ196625:KSQ196704 LCM196625:LCM196704 LMI196625:LMI196704 LWE196625:LWE196704 MGA196625:MGA196704 MPW196625:MPW196704 MZS196625:MZS196704 NJO196625:NJO196704 NTK196625:NTK196704 ODG196625:ODG196704 ONC196625:ONC196704 OWY196625:OWY196704 PGU196625:PGU196704 PQQ196625:PQQ196704 QAM196625:QAM196704 QKI196625:QKI196704 QUE196625:QUE196704 REA196625:REA196704 RNW196625:RNW196704 RXS196625:RXS196704 SHO196625:SHO196704 SRK196625:SRK196704 TBG196625:TBG196704 TLC196625:TLC196704 TUY196625:TUY196704 UEU196625:UEU196704 UOQ196625:UOQ196704 UYM196625:UYM196704 VII196625:VII196704 VSE196625:VSE196704 WCA196625:WCA196704 WLW196625:WLW196704 WVS196625:WVS196704 K262161:K262240 JG262161:JG262240 TC262161:TC262240 ACY262161:ACY262240 AMU262161:AMU262240 AWQ262161:AWQ262240 BGM262161:BGM262240 BQI262161:BQI262240 CAE262161:CAE262240 CKA262161:CKA262240 CTW262161:CTW262240 DDS262161:DDS262240 DNO262161:DNO262240 DXK262161:DXK262240 EHG262161:EHG262240 ERC262161:ERC262240 FAY262161:FAY262240 FKU262161:FKU262240 FUQ262161:FUQ262240 GEM262161:GEM262240 GOI262161:GOI262240 GYE262161:GYE262240 HIA262161:HIA262240 HRW262161:HRW262240 IBS262161:IBS262240 ILO262161:ILO262240 IVK262161:IVK262240 JFG262161:JFG262240 JPC262161:JPC262240 JYY262161:JYY262240 KIU262161:KIU262240 KSQ262161:KSQ262240 LCM262161:LCM262240 LMI262161:LMI262240 LWE262161:LWE262240 MGA262161:MGA262240 MPW262161:MPW262240 MZS262161:MZS262240 NJO262161:NJO262240 NTK262161:NTK262240 ODG262161:ODG262240 ONC262161:ONC262240 OWY262161:OWY262240 PGU262161:PGU262240 PQQ262161:PQQ262240 QAM262161:QAM262240 QKI262161:QKI262240 QUE262161:QUE262240 REA262161:REA262240 RNW262161:RNW262240 RXS262161:RXS262240 SHO262161:SHO262240 SRK262161:SRK262240 TBG262161:TBG262240 TLC262161:TLC262240 TUY262161:TUY262240 UEU262161:UEU262240 UOQ262161:UOQ262240 UYM262161:UYM262240 VII262161:VII262240 VSE262161:VSE262240 WCA262161:WCA262240 WLW262161:WLW262240 WVS262161:WVS262240 K327697:K327776 JG327697:JG327776 TC327697:TC327776 ACY327697:ACY327776 AMU327697:AMU327776 AWQ327697:AWQ327776 BGM327697:BGM327776 BQI327697:BQI327776 CAE327697:CAE327776 CKA327697:CKA327776 CTW327697:CTW327776 DDS327697:DDS327776 DNO327697:DNO327776 DXK327697:DXK327776 EHG327697:EHG327776 ERC327697:ERC327776 FAY327697:FAY327776 FKU327697:FKU327776 FUQ327697:FUQ327776 GEM327697:GEM327776 GOI327697:GOI327776 GYE327697:GYE327776 HIA327697:HIA327776 HRW327697:HRW327776 IBS327697:IBS327776 ILO327697:ILO327776 IVK327697:IVK327776 JFG327697:JFG327776 JPC327697:JPC327776 JYY327697:JYY327776 KIU327697:KIU327776 KSQ327697:KSQ327776 LCM327697:LCM327776 LMI327697:LMI327776 LWE327697:LWE327776 MGA327697:MGA327776 MPW327697:MPW327776 MZS327697:MZS327776 NJO327697:NJO327776 NTK327697:NTK327776 ODG327697:ODG327776 ONC327697:ONC327776 OWY327697:OWY327776 PGU327697:PGU327776 PQQ327697:PQQ327776 QAM327697:QAM327776 QKI327697:QKI327776 QUE327697:QUE327776 REA327697:REA327776 RNW327697:RNW327776 RXS327697:RXS327776 SHO327697:SHO327776 SRK327697:SRK327776 TBG327697:TBG327776 TLC327697:TLC327776 TUY327697:TUY327776 UEU327697:UEU327776 UOQ327697:UOQ327776 UYM327697:UYM327776 VII327697:VII327776 VSE327697:VSE327776 WCA327697:WCA327776 WLW327697:WLW327776 WVS327697:WVS327776 K393233:K393312 JG393233:JG393312 TC393233:TC393312 ACY393233:ACY393312 AMU393233:AMU393312 AWQ393233:AWQ393312 BGM393233:BGM393312 BQI393233:BQI393312 CAE393233:CAE393312 CKA393233:CKA393312 CTW393233:CTW393312 DDS393233:DDS393312 DNO393233:DNO393312 DXK393233:DXK393312 EHG393233:EHG393312 ERC393233:ERC393312 FAY393233:FAY393312 FKU393233:FKU393312 FUQ393233:FUQ393312 GEM393233:GEM393312 GOI393233:GOI393312 GYE393233:GYE393312 HIA393233:HIA393312 HRW393233:HRW393312 IBS393233:IBS393312 ILO393233:ILO393312 IVK393233:IVK393312 JFG393233:JFG393312 JPC393233:JPC393312 JYY393233:JYY393312 KIU393233:KIU393312 KSQ393233:KSQ393312 LCM393233:LCM393312 LMI393233:LMI393312 LWE393233:LWE393312 MGA393233:MGA393312 MPW393233:MPW393312 MZS393233:MZS393312 NJO393233:NJO393312 NTK393233:NTK393312 ODG393233:ODG393312 ONC393233:ONC393312 OWY393233:OWY393312 PGU393233:PGU393312 PQQ393233:PQQ393312 QAM393233:QAM393312 QKI393233:QKI393312 QUE393233:QUE393312 REA393233:REA393312 RNW393233:RNW393312 RXS393233:RXS393312 SHO393233:SHO393312 SRK393233:SRK393312 TBG393233:TBG393312 TLC393233:TLC393312 TUY393233:TUY393312 UEU393233:UEU393312 UOQ393233:UOQ393312 UYM393233:UYM393312 VII393233:VII393312 VSE393233:VSE393312 WCA393233:WCA393312 WLW393233:WLW393312 WVS393233:WVS393312 K458769:K458848 JG458769:JG458848 TC458769:TC458848 ACY458769:ACY458848 AMU458769:AMU458848 AWQ458769:AWQ458848 BGM458769:BGM458848 BQI458769:BQI458848 CAE458769:CAE458848 CKA458769:CKA458848 CTW458769:CTW458848 DDS458769:DDS458848 DNO458769:DNO458848 DXK458769:DXK458848 EHG458769:EHG458848 ERC458769:ERC458848 FAY458769:FAY458848 FKU458769:FKU458848 FUQ458769:FUQ458848 GEM458769:GEM458848 GOI458769:GOI458848 GYE458769:GYE458848 HIA458769:HIA458848 HRW458769:HRW458848 IBS458769:IBS458848 ILO458769:ILO458848 IVK458769:IVK458848 JFG458769:JFG458848 JPC458769:JPC458848 JYY458769:JYY458848 KIU458769:KIU458848 KSQ458769:KSQ458848 LCM458769:LCM458848 LMI458769:LMI458848 LWE458769:LWE458848 MGA458769:MGA458848 MPW458769:MPW458848 MZS458769:MZS458848 NJO458769:NJO458848 NTK458769:NTK458848 ODG458769:ODG458848 ONC458769:ONC458848 OWY458769:OWY458848 PGU458769:PGU458848 PQQ458769:PQQ458848 QAM458769:QAM458848 QKI458769:QKI458848 QUE458769:QUE458848 REA458769:REA458848 RNW458769:RNW458848 RXS458769:RXS458848 SHO458769:SHO458848 SRK458769:SRK458848 TBG458769:TBG458848 TLC458769:TLC458848 TUY458769:TUY458848 UEU458769:UEU458848 UOQ458769:UOQ458848 UYM458769:UYM458848 VII458769:VII458848 VSE458769:VSE458848 WCA458769:WCA458848 WLW458769:WLW458848 WVS458769:WVS458848 K524305:K524384 JG524305:JG524384 TC524305:TC524384 ACY524305:ACY524384 AMU524305:AMU524384 AWQ524305:AWQ524384 BGM524305:BGM524384 BQI524305:BQI524384 CAE524305:CAE524384 CKA524305:CKA524384 CTW524305:CTW524384 DDS524305:DDS524384 DNO524305:DNO524384 DXK524305:DXK524384 EHG524305:EHG524384 ERC524305:ERC524384 FAY524305:FAY524384 FKU524305:FKU524384 FUQ524305:FUQ524384 GEM524305:GEM524384 GOI524305:GOI524384 GYE524305:GYE524384 HIA524305:HIA524384 HRW524305:HRW524384 IBS524305:IBS524384 ILO524305:ILO524384 IVK524305:IVK524384 JFG524305:JFG524384 JPC524305:JPC524384 JYY524305:JYY524384 KIU524305:KIU524384 KSQ524305:KSQ524384 LCM524305:LCM524384 LMI524305:LMI524384 LWE524305:LWE524384 MGA524305:MGA524384 MPW524305:MPW524384 MZS524305:MZS524384 NJO524305:NJO524384 NTK524305:NTK524384 ODG524305:ODG524384 ONC524305:ONC524384 OWY524305:OWY524384 PGU524305:PGU524384 PQQ524305:PQQ524384 QAM524305:QAM524384 QKI524305:QKI524384 QUE524305:QUE524384 REA524305:REA524384 RNW524305:RNW524384 RXS524305:RXS524384 SHO524305:SHO524384 SRK524305:SRK524384 TBG524305:TBG524384 TLC524305:TLC524384 TUY524305:TUY524384 UEU524305:UEU524384 UOQ524305:UOQ524384 UYM524305:UYM524384 VII524305:VII524384 VSE524305:VSE524384 WCA524305:WCA524384 WLW524305:WLW524384 WVS524305:WVS524384 K589841:K589920 JG589841:JG589920 TC589841:TC589920 ACY589841:ACY589920 AMU589841:AMU589920 AWQ589841:AWQ589920 BGM589841:BGM589920 BQI589841:BQI589920 CAE589841:CAE589920 CKA589841:CKA589920 CTW589841:CTW589920 DDS589841:DDS589920 DNO589841:DNO589920 DXK589841:DXK589920 EHG589841:EHG589920 ERC589841:ERC589920 FAY589841:FAY589920 FKU589841:FKU589920 FUQ589841:FUQ589920 GEM589841:GEM589920 GOI589841:GOI589920 GYE589841:GYE589920 HIA589841:HIA589920 HRW589841:HRW589920 IBS589841:IBS589920 ILO589841:ILO589920 IVK589841:IVK589920 JFG589841:JFG589920 JPC589841:JPC589920 JYY589841:JYY589920 KIU589841:KIU589920 KSQ589841:KSQ589920 LCM589841:LCM589920 LMI589841:LMI589920 LWE589841:LWE589920 MGA589841:MGA589920 MPW589841:MPW589920 MZS589841:MZS589920 NJO589841:NJO589920 NTK589841:NTK589920 ODG589841:ODG589920 ONC589841:ONC589920 OWY589841:OWY589920 PGU589841:PGU589920 PQQ589841:PQQ589920 QAM589841:QAM589920 QKI589841:QKI589920 QUE589841:QUE589920 REA589841:REA589920 RNW589841:RNW589920 RXS589841:RXS589920 SHO589841:SHO589920 SRK589841:SRK589920 TBG589841:TBG589920 TLC589841:TLC589920 TUY589841:TUY589920 UEU589841:UEU589920 UOQ589841:UOQ589920 UYM589841:UYM589920 VII589841:VII589920 VSE589841:VSE589920 WCA589841:WCA589920 WLW589841:WLW589920 WVS589841:WVS589920 K655377:K655456 JG655377:JG655456 TC655377:TC655456 ACY655377:ACY655456 AMU655377:AMU655456 AWQ655377:AWQ655456 BGM655377:BGM655456 BQI655377:BQI655456 CAE655377:CAE655456 CKA655377:CKA655456 CTW655377:CTW655456 DDS655377:DDS655456 DNO655377:DNO655456 DXK655377:DXK655456 EHG655377:EHG655456 ERC655377:ERC655456 FAY655377:FAY655456 FKU655377:FKU655456 FUQ655377:FUQ655456 GEM655377:GEM655456 GOI655377:GOI655456 GYE655377:GYE655456 HIA655377:HIA655456 HRW655377:HRW655456 IBS655377:IBS655456 ILO655377:ILO655456 IVK655377:IVK655456 JFG655377:JFG655456 JPC655377:JPC655456 JYY655377:JYY655456 KIU655377:KIU655456 KSQ655377:KSQ655456 LCM655377:LCM655456 LMI655377:LMI655456 LWE655377:LWE655456 MGA655377:MGA655456 MPW655377:MPW655456 MZS655377:MZS655456 NJO655377:NJO655456 NTK655377:NTK655456 ODG655377:ODG655456 ONC655377:ONC655456 OWY655377:OWY655456 PGU655377:PGU655456 PQQ655377:PQQ655456 QAM655377:QAM655456 QKI655377:QKI655456 QUE655377:QUE655456 REA655377:REA655456 RNW655377:RNW655456 RXS655377:RXS655456 SHO655377:SHO655456 SRK655377:SRK655456 TBG655377:TBG655456 TLC655377:TLC655456 TUY655377:TUY655456 UEU655377:UEU655456 UOQ655377:UOQ655456 UYM655377:UYM655456 VII655377:VII655456 VSE655377:VSE655456 WCA655377:WCA655456 WLW655377:WLW655456 WVS655377:WVS655456 K720913:K720992 JG720913:JG720992 TC720913:TC720992 ACY720913:ACY720992 AMU720913:AMU720992 AWQ720913:AWQ720992 BGM720913:BGM720992 BQI720913:BQI720992 CAE720913:CAE720992 CKA720913:CKA720992 CTW720913:CTW720992 DDS720913:DDS720992 DNO720913:DNO720992 DXK720913:DXK720992 EHG720913:EHG720992 ERC720913:ERC720992 FAY720913:FAY720992 FKU720913:FKU720992 FUQ720913:FUQ720992 GEM720913:GEM720992 GOI720913:GOI720992 GYE720913:GYE720992 HIA720913:HIA720992 HRW720913:HRW720992 IBS720913:IBS720992 ILO720913:ILO720992 IVK720913:IVK720992 JFG720913:JFG720992 JPC720913:JPC720992 JYY720913:JYY720992 KIU720913:KIU720992 KSQ720913:KSQ720992 LCM720913:LCM720992 LMI720913:LMI720992 LWE720913:LWE720992 MGA720913:MGA720992 MPW720913:MPW720992 MZS720913:MZS720992 NJO720913:NJO720992 NTK720913:NTK720992 ODG720913:ODG720992 ONC720913:ONC720992 OWY720913:OWY720992 PGU720913:PGU720992 PQQ720913:PQQ720992 QAM720913:QAM720992 QKI720913:QKI720992 QUE720913:QUE720992 REA720913:REA720992 RNW720913:RNW720992 RXS720913:RXS720992 SHO720913:SHO720992 SRK720913:SRK720992 TBG720913:TBG720992 TLC720913:TLC720992 TUY720913:TUY720992 UEU720913:UEU720992 UOQ720913:UOQ720992 UYM720913:UYM720992 VII720913:VII720992 VSE720913:VSE720992 WCA720913:WCA720992 WLW720913:WLW720992 WVS720913:WVS720992 K786449:K786528 JG786449:JG786528 TC786449:TC786528 ACY786449:ACY786528 AMU786449:AMU786528 AWQ786449:AWQ786528 BGM786449:BGM786528 BQI786449:BQI786528 CAE786449:CAE786528 CKA786449:CKA786528 CTW786449:CTW786528 DDS786449:DDS786528 DNO786449:DNO786528 DXK786449:DXK786528 EHG786449:EHG786528 ERC786449:ERC786528 FAY786449:FAY786528 FKU786449:FKU786528 FUQ786449:FUQ786528 GEM786449:GEM786528 GOI786449:GOI786528 GYE786449:GYE786528 HIA786449:HIA786528 HRW786449:HRW786528 IBS786449:IBS786528 ILO786449:ILO786528 IVK786449:IVK786528 JFG786449:JFG786528 JPC786449:JPC786528 JYY786449:JYY786528 KIU786449:KIU786528 KSQ786449:KSQ786528 LCM786449:LCM786528 LMI786449:LMI786528 LWE786449:LWE786528 MGA786449:MGA786528 MPW786449:MPW786528 MZS786449:MZS786528 NJO786449:NJO786528 NTK786449:NTK786528 ODG786449:ODG786528 ONC786449:ONC786528 OWY786449:OWY786528 PGU786449:PGU786528 PQQ786449:PQQ786528 QAM786449:QAM786528 QKI786449:QKI786528 QUE786449:QUE786528 REA786449:REA786528 RNW786449:RNW786528 RXS786449:RXS786528 SHO786449:SHO786528 SRK786449:SRK786528 TBG786449:TBG786528 TLC786449:TLC786528 TUY786449:TUY786528 UEU786449:UEU786528 UOQ786449:UOQ786528 UYM786449:UYM786528 VII786449:VII786528 VSE786449:VSE786528 WCA786449:WCA786528 WLW786449:WLW786528 WVS786449:WVS786528 K851985:K852064 JG851985:JG852064 TC851985:TC852064 ACY851985:ACY852064 AMU851985:AMU852064 AWQ851985:AWQ852064 BGM851985:BGM852064 BQI851985:BQI852064 CAE851985:CAE852064 CKA851985:CKA852064 CTW851985:CTW852064 DDS851985:DDS852064 DNO851985:DNO852064 DXK851985:DXK852064 EHG851985:EHG852064 ERC851985:ERC852064 FAY851985:FAY852064 FKU851985:FKU852064 FUQ851985:FUQ852064 GEM851985:GEM852064 GOI851985:GOI852064 GYE851985:GYE852064 HIA851985:HIA852064 HRW851985:HRW852064 IBS851985:IBS852064 ILO851985:ILO852064 IVK851985:IVK852064 JFG851985:JFG852064 JPC851985:JPC852064 JYY851985:JYY852064 KIU851985:KIU852064 KSQ851985:KSQ852064 LCM851985:LCM852064 LMI851985:LMI852064 LWE851985:LWE852064 MGA851985:MGA852064 MPW851985:MPW852064 MZS851985:MZS852064 NJO851985:NJO852064 NTK851985:NTK852064 ODG851985:ODG852064 ONC851985:ONC852064 OWY851985:OWY852064 PGU851985:PGU852064 PQQ851985:PQQ852064 QAM851985:QAM852064 QKI851985:QKI852064 QUE851985:QUE852064 REA851985:REA852064 RNW851985:RNW852064 RXS851985:RXS852064 SHO851985:SHO852064 SRK851985:SRK852064 TBG851985:TBG852064 TLC851985:TLC852064 TUY851985:TUY852064 UEU851985:UEU852064 UOQ851985:UOQ852064 UYM851985:UYM852064 VII851985:VII852064 VSE851985:VSE852064 WCA851985:WCA852064 WLW851985:WLW852064 WVS851985:WVS852064 K917521:K917600 JG917521:JG917600 TC917521:TC917600 ACY917521:ACY917600 AMU917521:AMU917600 AWQ917521:AWQ917600 BGM917521:BGM917600 BQI917521:BQI917600 CAE917521:CAE917600 CKA917521:CKA917600 CTW917521:CTW917600 DDS917521:DDS917600 DNO917521:DNO917600 DXK917521:DXK917600 EHG917521:EHG917600 ERC917521:ERC917600 FAY917521:FAY917600 FKU917521:FKU917600 FUQ917521:FUQ917600 GEM917521:GEM917600 GOI917521:GOI917600 GYE917521:GYE917600 HIA917521:HIA917600 HRW917521:HRW917600 IBS917521:IBS917600 ILO917521:ILO917600 IVK917521:IVK917600 JFG917521:JFG917600 JPC917521:JPC917600 JYY917521:JYY917600 KIU917521:KIU917600 KSQ917521:KSQ917600 LCM917521:LCM917600 LMI917521:LMI917600 LWE917521:LWE917600 MGA917521:MGA917600 MPW917521:MPW917600 MZS917521:MZS917600 NJO917521:NJO917600 NTK917521:NTK917600 ODG917521:ODG917600 ONC917521:ONC917600 OWY917521:OWY917600 PGU917521:PGU917600 PQQ917521:PQQ917600 QAM917521:QAM917600 QKI917521:QKI917600 QUE917521:QUE917600 REA917521:REA917600 RNW917521:RNW917600 RXS917521:RXS917600 SHO917521:SHO917600 SRK917521:SRK917600 TBG917521:TBG917600 TLC917521:TLC917600 TUY917521:TUY917600 UEU917521:UEU917600 UOQ917521:UOQ917600 UYM917521:UYM917600 VII917521:VII917600 VSE917521:VSE917600 WCA917521:WCA917600 WLW917521:WLW917600 WVS917521:WVS917600 K983057:K983136 JG983057:JG983136 TC983057:TC983136 ACY983057:ACY983136 AMU983057:AMU983136 AWQ983057:AWQ983136 BGM983057:BGM983136 BQI983057:BQI983136 CAE983057:CAE983136 CKA983057:CKA983136 CTW983057:CTW983136 DDS983057:DDS983136 DNO983057:DNO983136 DXK983057:DXK983136 EHG983057:EHG983136 ERC983057:ERC983136 FAY983057:FAY983136 FKU983057:FKU983136 FUQ983057:FUQ983136 GEM983057:GEM983136 GOI983057:GOI983136 GYE983057:GYE983136 HIA983057:HIA983136 HRW983057:HRW983136 IBS983057:IBS983136 ILO983057:ILO983136 IVK983057:IVK983136 JFG983057:JFG983136 JPC983057:JPC983136 JYY983057:JYY983136 KIU983057:KIU983136 KSQ983057:KSQ983136 LCM983057:LCM983136 LMI983057:LMI983136 LWE983057:LWE983136 MGA983057:MGA983136 MPW983057:MPW983136 MZS983057:MZS983136 NJO983057:NJO983136 NTK983057:NTK983136 ODG983057:ODG983136 ONC983057:ONC983136 OWY983057:OWY983136 PGU983057:PGU983136 PQQ983057:PQQ983136 QAM983057:QAM983136 QKI983057:QKI983136 QUE983057:QUE983136 REA983057:REA983136 RNW983057:RNW983136 RXS983057:RXS983136 SHO983057:SHO983136 SRK983057:SRK983136 TBG983057:TBG983136 TLC983057:TLC983136 TUY983057:TUY983136 UEU983057:UEU983136 UOQ983057:UOQ983136 UYM983057:UYM983136 VII983057:VII983136 VSE983057:VSE983136 WCA983057:WCA983136 WLW983057:WLW983136 WVS983057:WVS983136 K104:K183 JG104:JG183 TC104:TC183 ACY104:ACY183 AMU104:AMU183 AWQ104:AWQ183 BGM104:BGM183 BQI104:BQI183 CAE104:CAE183 CKA104:CKA183 CTW104:CTW183 DDS104:DDS183 DNO104:DNO183 DXK104:DXK183 EHG104:EHG183 ERC104:ERC183 FAY104:FAY183 FKU104:FKU183 FUQ104:FUQ183 GEM104:GEM183 GOI104:GOI183 GYE104:GYE183 HIA104:HIA183 HRW104:HRW183 IBS104:IBS183 ILO104:ILO183 IVK104:IVK183 JFG104:JFG183 JPC104:JPC183 JYY104:JYY183 KIU104:KIU183 KSQ104:KSQ183 LCM104:LCM183 LMI104:LMI183 LWE104:LWE183 MGA104:MGA183 MPW104:MPW183 MZS104:MZS183 NJO104:NJO183 NTK104:NTK183 ODG104:ODG183 ONC104:ONC183 OWY104:OWY183 PGU104:PGU183 PQQ104:PQQ183 QAM104:QAM183 QKI104:QKI183 QUE104:QUE183 REA104:REA183 RNW104:RNW183 RXS104:RXS183 SHO104:SHO183 SRK104:SRK183 TBG104:TBG183 TLC104:TLC183 TUY104:TUY183 UEU104:UEU183 UOQ104:UOQ183 UYM104:UYM183 VII104:VII183 VSE104:VSE183 WCA104:WCA183 WLW104:WLW183 WVS104:WVS183 K65640:K65719 JG65640:JG65719 TC65640:TC65719 ACY65640:ACY65719 AMU65640:AMU65719 AWQ65640:AWQ65719 BGM65640:BGM65719 BQI65640:BQI65719 CAE65640:CAE65719 CKA65640:CKA65719 CTW65640:CTW65719 DDS65640:DDS65719 DNO65640:DNO65719 DXK65640:DXK65719 EHG65640:EHG65719 ERC65640:ERC65719 FAY65640:FAY65719 FKU65640:FKU65719 FUQ65640:FUQ65719 GEM65640:GEM65719 GOI65640:GOI65719 GYE65640:GYE65719 HIA65640:HIA65719 HRW65640:HRW65719 IBS65640:IBS65719 ILO65640:ILO65719 IVK65640:IVK65719 JFG65640:JFG65719 JPC65640:JPC65719 JYY65640:JYY65719 KIU65640:KIU65719 KSQ65640:KSQ65719 LCM65640:LCM65719 LMI65640:LMI65719 LWE65640:LWE65719 MGA65640:MGA65719 MPW65640:MPW65719 MZS65640:MZS65719 NJO65640:NJO65719 NTK65640:NTK65719 ODG65640:ODG65719 ONC65640:ONC65719 OWY65640:OWY65719 PGU65640:PGU65719 PQQ65640:PQQ65719 QAM65640:QAM65719 QKI65640:QKI65719 QUE65640:QUE65719 REA65640:REA65719 RNW65640:RNW65719 RXS65640:RXS65719 SHO65640:SHO65719 SRK65640:SRK65719 TBG65640:TBG65719 TLC65640:TLC65719 TUY65640:TUY65719 UEU65640:UEU65719 UOQ65640:UOQ65719 UYM65640:UYM65719 VII65640:VII65719 VSE65640:VSE65719 WCA65640:WCA65719 WLW65640:WLW65719 WVS65640:WVS65719 K131176:K131255 JG131176:JG131255 TC131176:TC131255 ACY131176:ACY131255 AMU131176:AMU131255 AWQ131176:AWQ131255 BGM131176:BGM131255 BQI131176:BQI131255 CAE131176:CAE131255 CKA131176:CKA131255 CTW131176:CTW131255 DDS131176:DDS131255 DNO131176:DNO131255 DXK131176:DXK131255 EHG131176:EHG131255 ERC131176:ERC131255 FAY131176:FAY131255 FKU131176:FKU131255 FUQ131176:FUQ131255 GEM131176:GEM131255 GOI131176:GOI131255 GYE131176:GYE131255 HIA131176:HIA131255 HRW131176:HRW131255 IBS131176:IBS131255 ILO131176:ILO131255 IVK131176:IVK131255 JFG131176:JFG131255 JPC131176:JPC131255 JYY131176:JYY131255 KIU131176:KIU131255 KSQ131176:KSQ131255 LCM131176:LCM131255 LMI131176:LMI131255 LWE131176:LWE131255 MGA131176:MGA131255 MPW131176:MPW131255 MZS131176:MZS131255 NJO131176:NJO131255 NTK131176:NTK131255 ODG131176:ODG131255 ONC131176:ONC131255 OWY131176:OWY131255 PGU131176:PGU131255 PQQ131176:PQQ131255 QAM131176:QAM131255 QKI131176:QKI131255 QUE131176:QUE131255 REA131176:REA131255 RNW131176:RNW131255 RXS131176:RXS131255 SHO131176:SHO131255 SRK131176:SRK131255 TBG131176:TBG131255 TLC131176:TLC131255 TUY131176:TUY131255 UEU131176:UEU131255 UOQ131176:UOQ131255 UYM131176:UYM131255 VII131176:VII131255 VSE131176:VSE131255 WCA131176:WCA131255 WLW131176:WLW131255 WVS131176:WVS131255 K196712:K196791 JG196712:JG196791 TC196712:TC196791 ACY196712:ACY196791 AMU196712:AMU196791 AWQ196712:AWQ196791 BGM196712:BGM196791 BQI196712:BQI196791 CAE196712:CAE196791 CKA196712:CKA196791 CTW196712:CTW196791 DDS196712:DDS196791 DNO196712:DNO196791 DXK196712:DXK196791 EHG196712:EHG196791 ERC196712:ERC196791 FAY196712:FAY196791 FKU196712:FKU196791 FUQ196712:FUQ196791 GEM196712:GEM196791 GOI196712:GOI196791 GYE196712:GYE196791 HIA196712:HIA196791 HRW196712:HRW196791 IBS196712:IBS196791 ILO196712:ILO196791 IVK196712:IVK196791 JFG196712:JFG196791 JPC196712:JPC196791 JYY196712:JYY196791 KIU196712:KIU196791 KSQ196712:KSQ196791 LCM196712:LCM196791 LMI196712:LMI196791 LWE196712:LWE196791 MGA196712:MGA196791 MPW196712:MPW196791 MZS196712:MZS196791 NJO196712:NJO196791 NTK196712:NTK196791 ODG196712:ODG196791 ONC196712:ONC196791 OWY196712:OWY196791 PGU196712:PGU196791 PQQ196712:PQQ196791 QAM196712:QAM196791 QKI196712:QKI196791 QUE196712:QUE196791 REA196712:REA196791 RNW196712:RNW196791 RXS196712:RXS196791 SHO196712:SHO196791 SRK196712:SRK196791 TBG196712:TBG196791 TLC196712:TLC196791 TUY196712:TUY196791 UEU196712:UEU196791 UOQ196712:UOQ196791 UYM196712:UYM196791 VII196712:VII196791 VSE196712:VSE196791 WCA196712:WCA196791 WLW196712:WLW196791 WVS196712:WVS196791 K262248:K262327 JG262248:JG262327 TC262248:TC262327 ACY262248:ACY262327 AMU262248:AMU262327 AWQ262248:AWQ262327 BGM262248:BGM262327 BQI262248:BQI262327 CAE262248:CAE262327 CKA262248:CKA262327 CTW262248:CTW262327 DDS262248:DDS262327 DNO262248:DNO262327 DXK262248:DXK262327 EHG262248:EHG262327 ERC262248:ERC262327 FAY262248:FAY262327 FKU262248:FKU262327 FUQ262248:FUQ262327 GEM262248:GEM262327 GOI262248:GOI262327 GYE262248:GYE262327 HIA262248:HIA262327 HRW262248:HRW262327 IBS262248:IBS262327 ILO262248:ILO262327 IVK262248:IVK262327 JFG262248:JFG262327 JPC262248:JPC262327 JYY262248:JYY262327 KIU262248:KIU262327 KSQ262248:KSQ262327 LCM262248:LCM262327 LMI262248:LMI262327 LWE262248:LWE262327 MGA262248:MGA262327 MPW262248:MPW262327 MZS262248:MZS262327 NJO262248:NJO262327 NTK262248:NTK262327 ODG262248:ODG262327 ONC262248:ONC262327 OWY262248:OWY262327 PGU262248:PGU262327 PQQ262248:PQQ262327 QAM262248:QAM262327 QKI262248:QKI262327 QUE262248:QUE262327 REA262248:REA262327 RNW262248:RNW262327 RXS262248:RXS262327 SHO262248:SHO262327 SRK262248:SRK262327 TBG262248:TBG262327 TLC262248:TLC262327 TUY262248:TUY262327 UEU262248:UEU262327 UOQ262248:UOQ262327 UYM262248:UYM262327 VII262248:VII262327 VSE262248:VSE262327 WCA262248:WCA262327 WLW262248:WLW262327 WVS262248:WVS262327 K327784:K327863 JG327784:JG327863 TC327784:TC327863 ACY327784:ACY327863 AMU327784:AMU327863 AWQ327784:AWQ327863 BGM327784:BGM327863 BQI327784:BQI327863 CAE327784:CAE327863 CKA327784:CKA327863 CTW327784:CTW327863 DDS327784:DDS327863 DNO327784:DNO327863 DXK327784:DXK327863 EHG327784:EHG327863 ERC327784:ERC327863 FAY327784:FAY327863 FKU327784:FKU327863 FUQ327784:FUQ327863 GEM327784:GEM327863 GOI327784:GOI327863 GYE327784:GYE327863 HIA327784:HIA327863 HRW327784:HRW327863 IBS327784:IBS327863 ILO327784:ILO327863 IVK327784:IVK327863 JFG327784:JFG327863 JPC327784:JPC327863 JYY327784:JYY327863 KIU327784:KIU327863 KSQ327784:KSQ327863 LCM327784:LCM327863 LMI327784:LMI327863 LWE327784:LWE327863 MGA327784:MGA327863 MPW327784:MPW327863 MZS327784:MZS327863 NJO327784:NJO327863 NTK327784:NTK327863 ODG327784:ODG327863 ONC327784:ONC327863 OWY327784:OWY327863 PGU327784:PGU327863 PQQ327784:PQQ327863 QAM327784:QAM327863 QKI327784:QKI327863 QUE327784:QUE327863 REA327784:REA327863 RNW327784:RNW327863 RXS327784:RXS327863 SHO327784:SHO327863 SRK327784:SRK327863 TBG327784:TBG327863 TLC327784:TLC327863 TUY327784:TUY327863 UEU327784:UEU327863 UOQ327784:UOQ327863 UYM327784:UYM327863 VII327784:VII327863 VSE327784:VSE327863 WCA327784:WCA327863 WLW327784:WLW327863 WVS327784:WVS327863 K393320:K393399 JG393320:JG393399 TC393320:TC393399 ACY393320:ACY393399 AMU393320:AMU393399 AWQ393320:AWQ393399 BGM393320:BGM393399 BQI393320:BQI393399 CAE393320:CAE393399 CKA393320:CKA393399 CTW393320:CTW393399 DDS393320:DDS393399 DNO393320:DNO393399 DXK393320:DXK393399 EHG393320:EHG393399 ERC393320:ERC393399 FAY393320:FAY393399 FKU393320:FKU393399 FUQ393320:FUQ393399 GEM393320:GEM393399 GOI393320:GOI393399 GYE393320:GYE393399 HIA393320:HIA393399 HRW393320:HRW393399 IBS393320:IBS393399 ILO393320:ILO393399 IVK393320:IVK393399 JFG393320:JFG393399 JPC393320:JPC393399 JYY393320:JYY393399 KIU393320:KIU393399 KSQ393320:KSQ393399 LCM393320:LCM393399 LMI393320:LMI393399 LWE393320:LWE393399 MGA393320:MGA393399 MPW393320:MPW393399 MZS393320:MZS393399 NJO393320:NJO393399 NTK393320:NTK393399 ODG393320:ODG393399 ONC393320:ONC393399 OWY393320:OWY393399 PGU393320:PGU393399 PQQ393320:PQQ393399 QAM393320:QAM393399 QKI393320:QKI393399 QUE393320:QUE393399 REA393320:REA393399 RNW393320:RNW393399 RXS393320:RXS393399 SHO393320:SHO393399 SRK393320:SRK393399 TBG393320:TBG393399 TLC393320:TLC393399 TUY393320:TUY393399 UEU393320:UEU393399 UOQ393320:UOQ393399 UYM393320:UYM393399 VII393320:VII393399 VSE393320:VSE393399 WCA393320:WCA393399 WLW393320:WLW393399 WVS393320:WVS393399 K458856:K458935 JG458856:JG458935 TC458856:TC458935 ACY458856:ACY458935 AMU458856:AMU458935 AWQ458856:AWQ458935 BGM458856:BGM458935 BQI458856:BQI458935 CAE458856:CAE458935 CKA458856:CKA458935 CTW458856:CTW458935 DDS458856:DDS458935 DNO458856:DNO458935 DXK458856:DXK458935 EHG458856:EHG458935 ERC458856:ERC458935 FAY458856:FAY458935 FKU458856:FKU458935 FUQ458856:FUQ458935 GEM458856:GEM458935 GOI458856:GOI458935 GYE458856:GYE458935 HIA458856:HIA458935 HRW458856:HRW458935 IBS458856:IBS458935 ILO458856:ILO458935 IVK458856:IVK458935 JFG458856:JFG458935 JPC458856:JPC458935 JYY458856:JYY458935 KIU458856:KIU458935 KSQ458856:KSQ458935 LCM458856:LCM458935 LMI458856:LMI458935 LWE458856:LWE458935 MGA458856:MGA458935 MPW458856:MPW458935 MZS458856:MZS458935 NJO458856:NJO458935 NTK458856:NTK458935 ODG458856:ODG458935 ONC458856:ONC458935 OWY458856:OWY458935 PGU458856:PGU458935 PQQ458856:PQQ458935 QAM458856:QAM458935 QKI458856:QKI458935 QUE458856:QUE458935 REA458856:REA458935 RNW458856:RNW458935 RXS458856:RXS458935 SHO458856:SHO458935 SRK458856:SRK458935 TBG458856:TBG458935 TLC458856:TLC458935 TUY458856:TUY458935 UEU458856:UEU458935 UOQ458856:UOQ458935 UYM458856:UYM458935 VII458856:VII458935 VSE458856:VSE458935 WCA458856:WCA458935 WLW458856:WLW458935 WVS458856:WVS458935 K524392:K524471 JG524392:JG524471 TC524392:TC524471 ACY524392:ACY524471 AMU524392:AMU524471 AWQ524392:AWQ524471 BGM524392:BGM524471 BQI524392:BQI524471 CAE524392:CAE524471 CKA524392:CKA524471 CTW524392:CTW524471 DDS524392:DDS524471 DNO524392:DNO524471 DXK524392:DXK524471 EHG524392:EHG524471 ERC524392:ERC524471 FAY524392:FAY524471 FKU524392:FKU524471 FUQ524392:FUQ524471 GEM524392:GEM524471 GOI524392:GOI524471 GYE524392:GYE524471 HIA524392:HIA524471 HRW524392:HRW524471 IBS524392:IBS524471 ILO524392:ILO524471 IVK524392:IVK524471 JFG524392:JFG524471 JPC524392:JPC524471 JYY524392:JYY524471 KIU524392:KIU524471 KSQ524392:KSQ524471 LCM524392:LCM524471 LMI524392:LMI524471 LWE524392:LWE524471 MGA524392:MGA524471 MPW524392:MPW524471 MZS524392:MZS524471 NJO524392:NJO524471 NTK524392:NTK524471 ODG524392:ODG524471 ONC524392:ONC524471 OWY524392:OWY524471 PGU524392:PGU524471 PQQ524392:PQQ524471 QAM524392:QAM524471 QKI524392:QKI524471 QUE524392:QUE524471 REA524392:REA524471 RNW524392:RNW524471 RXS524392:RXS524471 SHO524392:SHO524471 SRK524392:SRK524471 TBG524392:TBG524471 TLC524392:TLC524471 TUY524392:TUY524471 UEU524392:UEU524471 UOQ524392:UOQ524471 UYM524392:UYM524471 VII524392:VII524471 VSE524392:VSE524471 WCA524392:WCA524471 WLW524392:WLW524471 WVS524392:WVS524471 K589928:K590007 JG589928:JG590007 TC589928:TC590007 ACY589928:ACY590007 AMU589928:AMU590007 AWQ589928:AWQ590007 BGM589928:BGM590007 BQI589928:BQI590007 CAE589928:CAE590007 CKA589928:CKA590007 CTW589928:CTW590007 DDS589928:DDS590007 DNO589928:DNO590007 DXK589928:DXK590007 EHG589928:EHG590007 ERC589928:ERC590007 FAY589928:FAY590007 FKU589928:FKU590007 FUQ589928:FUQ590007 GEM589928:GEM590007 GOI589928:GOI590007 GYE589928:GYE590007 HIA589928:HIA590007 HRW589928:HRW590007 IBS589928:IBS590007 ILO589928:ILO590007 IVK589928:IVK590007 JFG589928:JFG590007 JPC589928:JPC590007 JYY589928:JYY590007 KIU589928:KIU590007 KSQ589928:KSQ590007 LCM589928:LCM590007 LMI589928:LMI590007 LWE589928:LWE590007 MGA589928:MGA590007 MPW589928:MPW590007 MZS589928:MZS590007 NJO589928:NJO590007 NTK589928:NTK590007 ODG589928:ODG590007 ONC589928:ONC590007 OWY589928:OWY590007 PGU589928:PGU590007 PQQ589928:PQQ590007 QAM589928:QAM590007 QKI589928:QKI590007 QUE589928:QUE590007 REA589928:REA590007 RNW589928:RNW590007 RXS589928:RXS590007 SHO589928:SHO590007 SRK589928:SRK590007 TBG589928:TBG590007 TLC589928:TLC590007 TUY589928:TUY590007 UEU589928:UEU590007 UOQ589928:UOQ590007 UYM589928:UYM590007 VII589928:VII590007 VSE589928:VSE590007 WCA589928:WCA590007 WLW589928:WLW590007 WVS589928:WVS590007 K655464:K655543 JG655464:JG655543 TC655464:TC655543 ACY655464:ACY655543 AMU655464:AMU655543 AWQ655464:AWQ655543 BGM655464:BGM655543 BQI655464:BQI655543 CAE655464:CAE655543 CKA655464:CKA655543 CTW655464:CTW655543 DDS655464:DDS655543 DNO655464:DNO655543 DXK655464:DXK655543 EHG655464:EHG655543 ERC655464:ERC655543 FAY655464:FAY655543 FKU655464:FKU655543 FUQ655464:FUQ655543 GEM655464:GEM655543 GOI655464:GOI655543 GYE655464:GYE655543 HIA655464:HIA655543 HRW655464:HRW655543 IBS655464:IBS655543 ILO655464:ILO655543 IVK655464:IVK655543 JFG655464:JFG655543 JPC655464:JPC655543 JYY655464:JYY655543 KIU655464:KIU655543 KSQ655464:KSQ655543 LCM655464:LCM655543 LMI655464:LMI655543 LWE655464:LWE655543 MGA655464:MGA655543 MPW655464:MPW655543 MZS655464:MZS655543 NJO655464:NJO655543 NTK655464:NTK655543 ODG655464:ODG655543 ONC655464:ONC655543 OWY655464:OWY655543 PGU655464:PGU655543 PQQ655464:PQQ655543 QAM655464:QAM655543 QKI655464:QKI655543 QUE655464:QUE655543 REA655464:REA655543 RNW655464:RNW655543 RXS655464:RXS655543 SHO655464:SHO655543 SRK655464:SRK655543 TBG655464:TBG655543 TLC655464:TLC655543 TUY655464:TUY655543 UEU655464:UEU655543 UOQ655464:UOQ655543 UYM655464:UYM655543 VII655464:VII655543 VSE655464:VSE655543 WCA655464:WCA655543 WLW655464:WLW655543 WVS655464:WVS655543 K721000:K721079 JG721000:JG721079 TC721000:TC721079 ACY721000:ACY721079 AMU721000:AMU721079 AWQ721000:AWQ721079 BGM721000:BGM721079 BQI721000:BQI721079 CAE721000:CAE721079 CKA721000:CKA721079 CTW721000:CTW721079 DDS721000:DDS721079 DNO721000:DNO721079 DXK721000:DXK721079 EHG721000:EHG721079 ERC721000:ERC721079 FAY721000:FAY721079 FKU721000:FKU721079 FUQ721000:FUQ721079 GEM721000:GEM721079 GOI721000:GOI721079 GYE721000:GYE721079 HIA721000:HIA721079 HRW721000:HRW721079 IBS721000:IBS721079 ILO721000:ILO721079 IVK721000:IVK721079 JFG721000:JFG721079 JPC721000:JPC721079 JYY721000:JYY721079 KIU721000:KIU721079 KSQ721000:KSQ721079 LCM721000:LCM721079 LMI721000:LMI721079 LWE721000:LWE721079 MGA721000:MGA721079 MPW721000:MPW721079 MZS721000:MZS721079 NJO721000:NJO721079 NTK721000:NTK721079 ODG721000:ODG721079 ONC721000:ONC721079 OWY721000:OWY721079 PGU721000:PGU721079 PQQ721000:PQQ721079 QAM721000:QAM721079 QKI721000:QKI721079 QUE721000:QUE721079 REA721000:REA721079 RNW721000:RNW721079 RXS721000:RXS721079 SHO721000:SHO721079 SRK721000:SRK721079 TBG721000:TBG721079 TLC721000:TLC721079 TUY721000:TUY721079 UEU721000:UEU721079 UOQ721000:UOQ721079 UYM721000:UYM721079 VII721000:VII721079 VSE721000:VSE721079 WCA721000:WCA721079 WLW721000:WLW721079 WVS721000:WVS721079 K786536:K786615 JG786536:JG786615 TC786536:TC786615 ACY786536:ACY786615 AMU786536:AMU786615 AWQ786536:AWQ786615 BGM786536:BGM786615 BQI786536:BQI786615 CAE786536:CAE786615 CKA786536:CKA786615 CTW786536:CTW786615 DDS786536:DDS786615 DNO786536:DNO786615 DXK786536:DXK786615 EHG786536:EHG786615 ERC786536:ERC786615 FAY786536:FAY786615 FKU786536:FKU786615 FUQ786536:FUQ786615 GEM786536:GEM786615 GOI786536:GOI786615 GYE786536:GYE786615 HIA786536:HIA786615 HRW786536:HRW786615 IBS786536:IBS786615 ILO786536:ILO786615 IVK786536:IVK786615 JFG786536:JFG786615 JPC786536:JPC786615 JYY786536:JYY786615 KIU786536:KIU786615 KSQ786536:KSQ786615 LCM786536:LCM786615 LMI786536:LMI786615 LWE786536:LWE786615 MGA786536:MGA786615 MPW786536:MPW786615 MZS786536:MZS786615 NJO786536:NJO786615 NTK786536:NTK786615 ODG786536:ODG786615 ONC786536:ONC786615 OWY786536:OWY786615 PGU786536:PGU786615 PQQ786536:PQQ786615 QAM786536:QAM786615 QKI786536:QKI786615 QUE786536:QUE786615 REA786536:REA786615 RNW786536:RNW786615 RXS786536:RXS786615 SHO786536:SHO786615 SRK786536:SRK786615 TBG786536:TBG786615 TLC786536:TLC786615 TUY786536:TUY786615 UEU786536:UEU786615 UOQ786536:UOQ786615 UYM786536:UYM786615 VII786536:VII786615 VSE786536:VSE786615 WCA786536:WCA786615 WLW786536:WLW786615 WVS786536:WVS786615 K852072:K852151 JG852072:JG852151 TC852072:TC852151 ACY852072:ACY852151 AMU852072:AMU852151 AWQ852072:AWQ852151 BGM852072:BGM852151 BQI852072:BQI852151 CAE852072:CAE852151 CKA852072:CKA852151 CTW852072:CTW852151 DDS852072:DDS852151 DNO852072:DNO852151 DXK852072:DXK852151 EHG852072:EHG852151 ERC852072:ERC852151 FAY852072:FAY852151 FKU852072:FKU852151 FUQ852072:FUQ852151 GEM852072:GEM852151 GOI852072:GOI852151 GYE852072:GYE852151 HIA852072:HIA852151 HRW852072:HRW852151 IBS852072:IBS852151 ILO852072:ILO852151 IVK852072:IVK852151 JFG852072:JFG852151 JPC852072:JPC852151 JYY852072:JYY852151 KIU852072:KIU852151 KSQ852072:KSQ852151 LCM852072:LCM852151 LMI852072:LMI852151 LWE852072:LWE852151 MGA852072:MGA852151 MPW852072:MPW852151 MZS852072:MZS852151 NJO852072:NJO852151 NTK852072:NTK852151 ODG852072:ODG852151 ONC852072:ONC852151 OWY852072:OWY852151 PGU852072:PGU852151 PQQ852072:PQQ852151 QAM852072:QAM852151 QKI852072:QKI852151 QUE852072:QUE852151 REA852072:REA852151 RNW852072:RNW852151 RXS852072:RXS852151 SHO852072:SHO852151 SRK852072:SRK852151 TBG852072:TBG852151 TLC852072:TLC852151 TUY852072:TUY852151 UEU852072:UEU852151 UOQ852072:UOQ852151 UYM852072:UYM852151 VII852072:VII852151 VSE852072:VSE852151 WCA852072:WCA852151 WLW852072:WLW852151 WVS852072:WVS852151 K917608:K917687 JG917608:JG917687 TC917608:TC917687 ACY917608:ACY917687 AMU917608:AMU917687 AWQ917608:AWQ917687 BGM917608:BGM917687 BQI917608:BQI917687 CAE917608:CAE917687 CKA917608:CKA917687 CTW917608:CTW917687 DDS917608:DDS917687 DNO917608:DNO917687 DXK917608:DXK917687 EHG917608:EHG917687 ERC917608:ERC917687 FAY917608:FAY917687 FKU917608:FKU917687 FUQ917608:FUQ917687 GEM917608:GEM917687 GOI917608:GOI917687 GYE917608:GYE917687 HIA917608:HIA917687 HRW917608:HRW917687 IBS917608:IBS917687 ILO917608:ILO917687 IVK917608:IVK917687 JFG917608:JFG917687 JPC917608:JPC917687 JYY917608:JYY917687 KIU917608:KIU917687 KSQ917608:KSQ917687 LCM917608:LCM917687 LMI917608:LMI917687 LWE917608:LWE917687 MGA917608:MGA917687 MPW917608:MPW917687 MZS917608:MZS917687 NJO917608:NJO917687 NTK917608:NTK917687 ODG917608:ODG917687 ONC917608:ONC917687 OWY917608:OWY917687 PGU917608:PGU917687 PQQ917608:PQQ917687 QAM917608:QAM917687 QKI917608:QKI917687 QUE917608:QUE917687 REA917608:REA917687 RNW917608:RNW917687 RXS917608:RXS917687 SHO917608:SHO917687 SRK917608:SRK917687 TBG917608:TBG917687 TLC917608:TLC917687 TUY917608:TUY917687 UEU917608:UEU917687 UOQ917608:UOQ917687 UYM917608:UYM917687 VII917608:VII917687 VSE917608:VSE917687 WCA917608:WCA917687 WLW917608:WLW917687 WVS917608:WVS917687 K983144:K983223 JG983144:JG983223 TC983144:TC983223 ACY983144:ACY983223 AMU983144:AMU983223 AWQ983144:AWQ983223 BGM983144:BGM983223 BQI983144:BQI983223 CAE983144:CAE983223 CKA983144:CKA983223 CTW983144:CTW983223 DDS983144:DDS983223 DNO983144:DNO983223 DXK983144:DXK983223 EHG983144:EHG983223 ERC983144:ERC983223 FAY983144:FAY983223 FKU983144:FKU983223 FUQ983144:FUQ983223 GEM983144:GEM983223 GOI983144:GOI983223 GYE983144:GYE983223 HIA983144:HIA983223 HRW983144:HRW983223 IBS983144:IBS983223 ILO983144:ILO983223 IVK983144:IVK983223 JFG983144:JFG983223 JPC983144:JPC983223 JYY983144:JYY983223 KIU983144:KIU983223 KSQ983144:KSQ983223 LCM983144:LCM983223 LMI983144:LMI983223 LWE983144:LWE983223 MGA983144:MGA983223 MPW983144:MPW983223 MZS983144:MZS983223 NJO983144:NJO983223 NTK983144:NTK983223 ODG983144:ODG983223 ONC983144:ONC983223 OWY983144:OWY983223 PGU983144:PGU983223 PQQ983144:PQQ983223 QAM983144:QAM983223 QKI983144:QKI983223 QUE983144:QUE983223 REA983144:REA983223 RNW983144:RNW983223 RXS983144:RXS983223 SHO983144:SHO983223 SRK983144:SRK983223 TBG983144:TBG983223 TLC983144:TLC983223 TUY983144:TUY983223 UEU983144:UEU983223 UOQ983144:UOQ983223 UYM983144:UYM983223 VII983144:VII983223 VSE983144:VSE983223 WCA983144:WCA983223 WLW983144:WLW983223 WVS983144:WVS983223"/>
    <dataValidation imeMode="halfKatakana" allowBlank="1" showInputMessage="1" showErrorMessage="1" promptTitle="名のフリガナ" prompt="名のフリガナを_x000a_入力して下さい。_x000a_" sqref="L17:L96 JH17:JH96 TD17:TD96 ACZ17:ACZ96 AMV17:AMV96 AWR17:AWR96 BGN17:BGN96 BQJ17:BQJ96 CAF17:CAF96 CKB17:CKB96 CTX17:CTX96 DDT17:DDT96 DNP17:DNP96 DXL17:DXL96 EHH17:EHH96 ERD17:ERD96 FAZ17:FAZ96 FKV17:FKV96 FUR17:FUR96 GEN17:GEN96 GOJ17:GOJ96 GYF17:GYF96 HIB17:HIB96 HRX17:HRX96 IBT17:IBT96 ILP17:ILP96 IVL17:IVL96 JFH17:JFH96 JPD17:JPD96 JYZ17:JYZ96 KIV17:KIV96 KSR17:KSR96 LCN17:LCN96 LMJ17:LMJ96 LWF17:LWF96 MGB17:MGB96 MPX17:MPX96 MZT17:MZT96 NJP17:NJP96 NTL17:NTL96 ODH17:ODH96 OND17:OND96 OWZ17:OWZ96 PGV17:PGV96 PQR17:PQR96 QAN17:QAN96 QKJ17:QKJ96 QUF17:QUF96 REB17:REB96 RNX17:RNX96 RXT17:RXT96 SHP17:SHP96 SRL17:SRL96 TBH17:TBH96 TLD17:TLD96 TUZ17:TUZ96 UEV17:UEV96 UOR17:UOR96 UYN17:UYN96 VIJ17:VIJ96 VSF17:VSF96 WCB17:WCB96 WLX17:WLX96 WVT17:WVT96 L65553:L65632 JH65553:JH65632 TD65553:TD65632 ACZ65553:ACZ65632 AMV65553:AMV65632 AWR65553:AWR65632 BGN65553:BGN65632 BQJ65553:BQJ65632 CAF65553:CAF65632 CKB65553:CKB65632 CTX65553:CTX65632 DDT65553:DDT65632 DNP65553:DNP65632 DXL65553:DXL65632 EHH65553:EHH65632 ERD65553:ERD65632 FAZ65553:FAZ65632 FKV65553:FKV65632 FUR65553:FUR65632 GEN65553:GEN65632 GOJ65553:GOJ65632 GYF65553:GYF65632 HIB65553:HIB65632 HRX65553:HRX65632 IBT65553:IBT65632 ILP65553:ILP65632 IVL65553:IVL65632 JFH65553:JFH65632 JPD65553:JPD65632 JYZ65553:JYZ65632 KIV65553:KIV65632 KSR65553:KSR65632 LCN65553:LCN65632 LMJ65553:LMJ65632 LWF65553:LWF65632 MGB65553:MGB65632 MPX65553:MPX65632 MZT65553:MZT65632 NJP65553:NJP65632 NTL65553:NTL65632 ODH65553:ODH65632 OND65553:OND65632 OWZ65553:OWZ65632 PGV65553:PGV65632 PQR65553:PQR65632 QAN65553:QAN65632 QKJ65553:QKJ65632 QUF65553:QUF65632 REB65553:REB65632 RNX65553:RNX65632 RXT65553:RXT65632 SHP65553:SHP65632 SRL65553:SRL65632 TBH65553:TBH65632 TLD65553:TLD65632 TUZ65553:TUZ65632 UEV65553:UEV65632 UOR65553:UOR65632 UYN65553:UYN65632 VIJ65553:VIJ65632 VSF65553:VSF65632 WCB65553:WCB65632 WLX65553:WLX65632 WVT65553:WVT65632 L131089:L131168 JH131089:JH131168 TD131089:TD131168 ACZ131089:ACZ131168 AMV131089:AMV131168 AWR131089:AWR131168 BGN131089:BGN131168 BQJ131089:BQJ131168 CAF131089:CAF131168 CKB131089:CKB131168 CTX131089:CTX131168 DDT131089:DDT131168 DNP131089:DNP131168 DXL131089:DXL131168 EHH131089:EHH131168 ERD131089:ERD131168 FAZ131089:FAZ131168 FKV131089:FKV131168 FUR131089:FUR131168 GEN131089:GEN131168 GOJ131089:GOJ131168 GYF131089:GYF131168 HIB131089:HIB131168 HRX131089:HRX131168 IBT131089:IBT131168 ILP131089:ILP131168 IVL131089:IVL131168 JFH131089:JFH131168 JPD131089:JPD131168 JYZ131089:JYZ131168 KIV131089:KIV131168 KSR131089:KSR131168 LCN131089:LCN131168 LMJ131089:LMJ131168 LWF131089:LWF131168 MGB131089:MGB131168 MPX131089:MPX131168 MZT131089:MZT131168 NJP131089:NJP131168 NTL131089:NTL131168 ODH131089:ODH131168 OND131089:OND131168 OWZ131089:OWZ131168 PGV131089:PGV131168 PQR131089:PQR131168 QAN131089:QAN131168 QKJ131089:QKJ131168 QUF131089:QUF131168 REB131089:REB131168 RNX131089:RNX131168 RXT131089:RXT131168 SHP131089:SHP131168 SRL131089:SRL131168 TBH131089:TBH131168 TLD131089:TLD131168 TUZ131089:TUZ131168 UEV131089:UEV131168 UOR131089:UOR131168 UYN131089:UYN131168 VIJ131089:VIJ131168 VSF131089:VSF131168 WCB131089:WCB131168 WLX131089:WLX131168 WVT131089:WVT131168 L196625:L196704 JH196625:JH196704 TD196625:TD196704 ACZ196625:ACZ196704 AMV196625:AMV196704 AWR196625:AWR196704 BGN196625:BGN196704 BQJ196625:BQJ196704 CAF196625:CAF196704 CKB196625:CKB196704 CTX196625:CTX196704 DDT196625:DDT196704 DNP196625:DNP196704 DXL196625:DXL196704 EHH196625:EHH196704 ERD196625:ERD196704 FAZ196625:FAZ196704 FKV196625:FKV196704 FUR196625:FUR196704 GEN196625:GEN196704 GOJ196625:GOJ196704 GYF196625:GYF196704 HIB196625:HIB196704 HRX196625:HRX196704 IBT196625:IBT196704 ILP196625:ILP196704 IVL196625:IVL196704 JFH196625:JFH196704 JPD196625:JPD196704 JYZ196625:JYZ196704 KIV196625:KIV196704 KSR196625:KSR196704 LCN196625:LCN196704 LMJ196625:LMJ196704 LWF196625:LWF196704 MGB196625:MGB196704 MPX196625:MPX196704 MZT196625:MZT196704 NJP196625:NJP196704 NTL196625:NTL196704 ODH196625:ODH196704 OND196625:OND196704 OWZ196625:OWZ196704 PGV196625:PGV196704 PQR196625:PQR196704 QAN196625:QAN196704 QKJ196625:QKJ196704 QUF196625:QUF196704 REB196625:REB196704 RNX196625:RNX196704 RXT196625:RXT196704 SHP196625:SHP196704 SRL196625:SRL196704 TBH196625:TBH196704 TLD196625:TLD196704 TUZ196625:TUZ196704 UEV196625:UEV196704 UOR196625:UOR196704 UYN196625:UYN196704 VIJ196625:VIJ196704 VSF196625:VSF196704 WCB196625:WCB196704 WLX196625:WLX196704 WVT196625:WVT196704 L262161:L262240 JH262161:JH262240 TD262161:TD262240 ACZ262161:ACZ262240 AMV262161:AMV262240 AWR262161:AWR262240 BGN262161:BGN262240 BQJ262161:BQJ262240 CAF262161:CAF262240 CKB262161:CKB262240 CTX262161:CTX262240 DDT262161:DDT262240 DNP262161:DNP262240 DXL262161:DXL262240 EHH262161:EHH262240 ERD262161:ERD262240 FAZ262161:FAZ262240 FKV262161:FKV262240 FUR262161:FUR262240 GEN262161:GEN262240 GOJ262161:GOJ262240 GYF262161:GYF262240 HIB262161:HIB262240 HRX262161:HRX262240 IBT262161:IBT262240 ILP262161:ILP262240 IVL262161:IVL262240 JFH262161:JFH262240 JPD262161:JPD262240 JYZ262161:JYZ262240 KIV262161:KIV262240 KSR262161:KSR262240 LCN262161:LCN262240 LMJ262161:LMJ262240 LWF262161:LWF262240 MGB262161:MGB262240 MPX262161:MPX262240 MZT262161:MZT262240 NJP262161:NJP262240 NTL262161:NTL262240 ODH262161:ODH262240 OND262161:OND262240 OWZ262161:OWZ262240 PGV262161:PGV262240 PQR262161:PQR262240 QAN262161:QAN262240 QKJ262161:QKJ262240 QUF262161:QUF262240 REB262161:REB262240 RNX262161:RNX262240 RXT262161:RXT262240 SHP262161:SHP262240 SRL262161:SRL262240 TBH262161:TBH262240 TLD262161:TLD262240 TUZ262161:TUZ262240 UEV262161:UEV262240 UOR262161:UOR262240 UYN262161:UYN262240 VIJ262161:VIJ262240 VSF262161:VSF262240 WCB262161:WCB262240 WLX262161:WLX262240 WVT262161:WVT262240 L327697:L327776 JH327697:JH327776 TD327697:TD327776 ACZ327697:ACZ327776 AMV327697:AMV327776 AWR327697:AWR327776 BGN327697:BGN327776 BQJ327697:BQJ327776 CAF327697:CAF327776 CKB327697:CKB327776 CTX327697:CTX327776 DDT327697:DDT327776 DNP327697:DNP327776 DXL327697:DXL327776 EHH327697:EHH327776 ERD327697:ERD327776 FAZ327697:FAZ327776 FKV327697:FKV327776 FUR327697:FUR327776 GEN327697:GEN327776 GOJ327697:GOJ327776 GYF327697:GYF327776 HIB327697:HIB327776 HRX327697:HRX327776 IBT327697:IBT327776 ILP327697:ILP327776 IVL327697:IVL327776 JFH327697:JFH327776 JPD327697:JPD327776 JYZ327697:JYZ327776 KIV327697:KIV327776 KSR327697:KSR327776 LCN327697:LCN327776 LMJ327697:LMJ327776 LWF327697:LWF327776 MGB327697:MGB327776 MPX327697:MPX327776 MZT327697:MZT327776 NJP327697:NJP327776 NTL327697:NTL327776 ODH327697:ODH327776 OND327697:OND327776 OWZ327697:OWZ327776 PGV327697:PGV327776 PQR327697:PQR327776 QAN327697:QAN327776 QKJ327697:QKJ327776 QUF327697:QUF327776 REB327697:REB327776 RNX327697:RNX327776 RXT327697:RXT327776 SHP327697:SHP327776 SRL327697:SRL327776 TBH327697:TBH327776 TLD327697:TLD327776 TUZ327697:TUZ327776 UEV327697:UEV327776 UOR327697:UOR327776 UYN327697:UYN327776 VIJ327697:VIJ327776 VSF327697:VSF327776 WCB327697:WCB327776 WLX327697:WLX327776 WVT327697:WVT327776 L393233:L393312 JH393233:JH393312 TD393233:TD393312 ACZ393233:ACZ393312 AMV393233:AMV393312 AWR393233:AWR393312 BGN393233:BGN393312 BQJ393233:BQJ393312 CAF393233:CAF393312 CKB393233:CKB393312 CTX393233:CTX393312 DDT393233:DDT393312 DNP393233:DNP393312 DXL393233:DXL393312 EHH393233:EHH393312 ERD393233:ERD393312 FAZ393233:FAZ393312 FKV393233:FKV393312 FUR393233:FUR393312 GEN393233:GEN393312 GOJ393233:GOJ393312 GYF393233:GYF393312 HIB393233:HIB393312 HRX393233:HRX393312 IBT393233:IBT393312 ILP393233:ILP393312 IVL393233:IVL393312 JFH393233:JFH393312 JPD393233:JPD393312 JYZ393233:JYZ393312 KIV393233:KIV393312 KSR393233:KSR393312 LCN393233:LCN393312 LMJ393233:LMJ393312 LWF393233:LWF393312 MGB393233:MGB393312 MPX393233:MPX393312 MZT393233:MZT393312 NJP393233:NJP393312 NTL393233:NTL393312 ODH393233:ODH393312 OND393233:OND393312 OWZ393233:OWZ393312 PGV393233:PGV393312 PQR393233:PQR393312 QAN393233:QAN393312 QKJ393233:QKJ393312 QUF393233:QUF393312 REB393233:REB393312 RNX393233:RNX393312 RXT393233:RXT393312 SHP393233:SHP393312 SRL393233:SRL393312 TBH393233:TBH393312 TLD393233:TLD393312 TUZ393233:TUZ393312 UEV393233:UEV393312 UOR393233:UOR393312 UYN393233:UYN393312 VIJ393233:VIJ393312 VSF393233:VSF393312 WCB393233:WCB393312 WLX393233:WLX393312 WVT393233:WVT393312 L458769:L458848 JH458769:JH458848 TD458769:TD458848 ACZ458769:ACZ458848 AMV458769:AMV458848 AWR458769:AWR458848 BGN458769:BGN458848 BQJ458769:BQJ458848 CAF458769:CAF458848 CKB458769:CKB458848 CTX458769:CTX458848 DDT458769:DDT458848 DNP458769:DNP458848 DXL458769:DXL458848 EHH458769:EHH458848 ERD458769:ERD458848 FAZ458769:FAZ458848 FKV458769:FKV458848 FUR458769:FUR458848 GEN458769:GEN458848 GOJ458769:GOJ458848 GYF458769:GYF458848 HIB458769:HIB458848 HRX458769:HRX458848 IBT458769:IBT458848 ILP458769:ILP458848 IVL458769:IVL458848 JFH458769:JFH458848 JPD458769:JPD458848 JYZ458769:JYZ458848 KIV458769:KIV458848 KSR458769:KSR458848 LCN458769:LCN458848 LMJ458769:LMJ458848 LWF458769:LWF458848 MGB458769:MGB458848 MPX458769:MPX458848 MZT458769:MZT458848 NJP458769:NJP458848 NTL458769:NTL458848 ODH458769:ODH458848 OND458769:OND458848 OWZ458769:OWZ458848 PGV458769:PGV458848 PQR458769:PQR458848 QAN458769:QAN458848 QKJ458769:QKJ458848 QUF458769:QUF458848 REB458769:REB458848 RNX458769:RNX458848 RXT458769:RXT458848 SHP458769:SHP458848 SRL458769:SRL458848 TBH458769:TBH458848 TLD458769:TLD458848 TUZ458769:TUZ458848 UEV458769:UEV458848 UOR458769:UOR458848 UYN458769:UYN458848 VIJ458769:VIJ458848 VSF458769:VSF458848 WCB458769:WCB458848 WLX458769:WLX458848 WVT458769:WVT458848 L524305:L524384 JH524305:JH524384 TD524305:TD524384 ACZ524305:ACZ524384 AMV524305:AMV524384 AWR524305:AWR524384 BGN524305:BGN524384 BQJ524305:BQJ524384 CAF524305:CAF524384 CKB524305:CKB524384 CTX524305:CTX524384 DDT524305:DDT524384 DNP524305:DNP524384 DXL524305:DXL524384 EHH524305:EHH524384 ERD524305:ERD524384 FAZ524305:FAZ524384 FKV524305:FKV524384 FUR524305:FUR524384 GEN524305:GEN524384 GOJ524305:GOJ524384 GYF524305:GYF524384 HIB524305:HIB524384 HRX524305:HRX524384 IBT524305:IBT524384 ILP524305:ILP524384 IVL524305:IVL524384 JFH524305:JFH524384 JPD524305:JPD524384 JYZ524305:JYZ524384 KIV524305:KIV524384 KSR524305:KSR524384 LCN524305:LCN524384 LMJ524305:LMJ524384 LWF524305:LWF524384 MGB524305:MGB524384 MPX524305:MPX524384 MZT524305:MZT524384 NJP524305:NJP524384 NTL524305:NTL524384 ODH524305:ODH524384 OND524305:OND524384 OWZ524305:OWZ524384 PGV524305:PGV524384 PQR524305:PQR524384 QAN524305:QAN524384 QKJ524305:QKJ524384 QUF524305:QUF524384 REB524305:REB524384 RNX524305:RNX524384 RXT524305:RXT524384 SHP524305:SHP524384 SRL524305:SRL524384 TBH524305:TBH524384 TLD524305:TLD524384 TUZ524305:TUZ524384 UEV524305:UEV524384 UOR524305:UOR524384 UYN524305:UYN524384 VIJ524305:VIJ524384 VSF524305:VSF524384 WCB524305:WCB524384 WLX524305:WLX524384 WVT524305:WVT524384 L589841:L589920 JH589841:JH589920 TD589841:TD589920 ACZ589841:ACZ589920 AMV589841:AMV589920 AWR589841:AWR589920 BGN589841:BGN589920 BQJ589841:BQJ589920 CAF589841:CAF589920 CKB589841:CKB589920 CTX589841:CTX589920 DDT589841:DDT589920 DNP589841:DNP589920 DXL589841:DXL589920 EHH589841:EHH589920 ERD589841:ERD589920 FAZ589841:FAZ589920 FKV589841:FKV589920 FUR589841:FUR589920 GEN589841:GEN589920 GOJ589841:GOJ589920 GYF589841:GYF589920 HIB589841:HIB589920 HRX589841:HRX589920 IBT589841:IBT589920 ILP589841:ILP589920 IVL589841:IVL589920 JFH589841:JFH589920 JPD589841:JPD589920 JYZ589841:JYZ589920 KIV589841:KIV589920 KSR589841:KSR589920 LCN589841:LCN589920 LMJ589841:LMJ589920 LWF589841:LWF589920 MGB589841:MGB589920 MPX589841:MPX589920 MZT589841:MZT589920 NJP589841:NJP589920 NTL589841:NTL589920 ODH589841:ODH589920 OND589841:OND589920 OWZ589841:OWZ589920 PGV589841:PGV589920 PQR589841:PQR589920 QAN589841:QAN589920 QKJ589841:QKJ589920 QUF589841:QUF589920 REB589841:REB589920 RNX589841:RNX589920 RXT589841:RXT589920 SHP589841:SHP589920 SRL589841:SRL589920 TBH589841:TBH589920 TLD589841:TLD589920 TUZ589841:TUZ589920 UEV589841:UEV589920 UOR589841:UOR589920 UYN589841:UYN589920 VIJ589841:VIJ589920 VSF589841:VSF589920 WCB589841:WCB589920 WLX589841:WLX589920 WVT589841:WVT589920 L655377:L655456 JH655377:JH655456 TD655377:TD655456 ACZ655377:ACZ655456 AMV655377:AMV655456 AWR655377:AWR655456 BGN655377:BGN655456 BQJ655377:BQJ655456 CAF655377:CAF655456 CKB655377:CKB655456 CTX655377:CTX655456 DDT655377:DDT655456 DNP655377:DNP655456 DXL655377:DXL655456 EHH655377:EHH655456 ERD655377:ERD655456 FAZ655377:FAZ655456 FKV655377:FKV655456 FUR655377:FUR655456 GEN655377:GEN655456 GOJ655377:GOJ655456 GYF655377:GYF655456 HIB655377:HIB655456 HRX655377:HRX655456 IBT655377:IBT655456 ILP655377:ILP655456 IVL655377:IVL655456 JFH655377:JFH655456 JPD655377:JPD655456 JYZ655377:JYZ655456 KIV655377:KIV655456 KSR655377:KSR655456 LCN655377:LCN655456 LMJ655377:LMJ655456 LWF655377:LWF655456 MGB655377:MGB655456 MPX655377:MPX655456 MZT655377:MZT655456 NJP655377:NJP655456 NTL655377:NTL655456 ODH655377:ODH655456 OND655377:OND655456 OWZ655377:OWZ655456 PGV655377:PGV655456 PQR655377:PQR655456 QAN655377:QAN655456 QKJ655377:QKJ655456 QUF655377:QUF655456 REB655377:REB655456 RNX655377:RNX655456 RXT655377:RXT655456 SHP655377:SHP655456 SRL655377:SRL655456 TBH655377:TBH655456 TLD655377:TLD655456 TUZ655377:TUZ655456 UEV655377:UEV655456 UOR655377:UOR655456 UYN655377:UYN655456 VIJ655377:VIJ655456 VSF655377:VSF655456 WCB655377:WCB655456 WLX655377:WLX655456 WVT655377:WVT655456 L720913:L720992 JH720913:JH720992 TD720913:TD720992 ACZ720913:ACZ720992 AMV720913:AMV720992 AWR720913:AWR720992 BGN720913:BGN720992 BQJ720913:BQJ720992 CAF720913:CAF720992 CKB720913:CKB720992 CTX720913:CTX720992 DDT720913:DDT720992 DNP720913:DNP720992 DXL720913:DXL720992 EHH720913:EHH720992 ERD720913:ERD720992 FAZ720913:FAZ720992 FKV720913:FKV720992 FUR720913:FUR720992 GEN720913:GEN720992 GOJ720913:GOJ720992 GYF720913:GYF720992 HIB720913:HIB720992 HRX720913:HRX720992 IBT720913:IBT720992 ILP720913:ILP720992 IVL720913:IVL720992 JFH720913:JFH720992 JPD720913:JPD720992 JYZ720913:JYZ720992 KIV720913:KIV720992 KSR720913:KSR720992 LCN720913:LCN720992 LMJ720913:LMJ720992 LWF720913:LWF720992 MGB720913:MGB720992 MPX720913:MPX720992 MZT720913:MZT720992 NJP720913:NJP720992 NTL720913:NTL720992 ODH720913:ODH720992 OND720913:OND720992 OWZ720913:OWZ720992 PGV720913:PGV720992 PQR720913:PQR720992 QAN720913:QAN720992 QKJ720913:QKJ720992 QUF720913:QUF720992 REB720913:REB720992 RNX720913:RNX720992 RXT720913:RXT720992 SHP720913:SHP720992 SRL720913:SRL720992 TBH720913:TBH720992 TLD720913:TLD720992 TUZ720913:TUZ720992 UEV720913:UEV720992 UOR720913:UOR720992 UYN720913:UYN720992 VIJ720913:VIJ720992 VSF720913:VSF720992 WCB720913:WCB720992 WLX720913:WLX720992 WVT720913:WVT720992 L786449:L786528 JH786449:JH786528 TD786449:TD786528 ACZ786449:ACZ786528 AMV786449:AMV786528 AWR786449:AWR786528 BGN786449:BGN786528 BQJ786449:BQJ786528 CAF786449:CAF786528 CKB786449:CKB786528 CTX786449:CTX786528 DDT786449:DDT786528 DNP786449:DNP786528 DXL786449:DXL786528 EHH786449:EHH786528 ERD786449:ERD786528 FAZ786449:FAZ786528 FKV786449:FKV786528 FUR786449:FUR786528 GEN786449:GEN786528 GOJ786449:GOJ786528 GYF786449:GYF786528 HIB786449:HIB786528 HRX786449:HRX786528 IBT786449:IBT786528 ILP786449:ILP786528 IVL786449:IVL786528 JFH786449:JFH786528 JPD786449:JPD786528 JYZ786449:JYZ786528 KIV786449:KIV786528 KSR786449:KSR786528 LCN786449:LCN786528 LMJ786449:LMJ786528 LWF786449:LWF786528 MGB786449:MGB786528 MPX786449:MPX786528 MZT786449:MZT786528 NJP786449:NJP786528 NTL786449:NTL786528 ODH786449:ODH786528 OND786449:OND786528 OWZ786449:OWZ786528 PGV786449:PGV786528 PQR786449:PQR786528 QAN786449:QAN786528 QKJ786449:QKJ786528 QUF786449:QUF786528 REB786449:REB786528 RNX786449:RNX786528 RXT786449:RXT786528 SHP786449:SHP786528 SRL786449:SRL786528 TBH786449:TBH786528 TLD786449:TLD786528 TUZ786449:TUZ786528 UEV786449:UEV786528 UOR786449:UOR786528 UYN786449:UYN786528 VIJ786449:VIJ786528 VSF786449:VSF786528 WCB786449:WCB786528 WLX786449:WLX786528 WVT786449:WVT786528 L851985:L852064 JH851985:JH852064 TD851985:TD852064 ACZ851985:ACZ852064 AMV851985:AMV852064 AWR851985:AWR852064 BGN851985:BGN852064 BQJ851985:BQJ852064 CAF851985:CAF852064 CKB851985:CKB852064 CTX851985:CTX852064 DDT851985:DDT852064 DNP851985:DNP852064 DXL851985:DXL852064 EHH851985:EHH852064 ERD851985:ERD852064 FAZ851985:FAZ852064 FKV851985:FKV852064 FUR851985:FUR852064 GEN851985:GEN852064 GOJ851985:GOJ852064 GYF851985:GYF852064 HIB851985:HIB852064 HRX851985:HRX852064 IBT851985:IBT852064 ILP851985:ILP852064 IVL851985:IVL852064 JFH851985:JFH852064 JPD851985:JPD852064 JYZ851985:JYZ852064 KIV851985:KIV852064 KSR851985:KSR852064 LCN851985:LCN852064 LMJ851985:LMJ852064 LWF851985:LWF852064 MGB851985:MGB852064 MPX851985:MPX852064 MZT851985:MZT852064 NJP851985:NJP852064 NTL851985:NTL852064 ODH851985:ODH852064 OND851985:OND852064 OWZ851985:OWZ852064 PGV851985:PGV852064 PQR851985:PQR852064 QAN851985:QAN852064 QKJ851985:QKJ852064 QUF851985:QUF852064 REB851985:REB852064 RNX851985:RNX852064 RXT851985:RXT852064 SHP851985:SHP852064 SRL851985:SRL852064 TBH851985:TBH852064 TLD851985:TLD852064 TUZ851985:TUZ852064 UEV851985:UEV852064 UOR851985:UOR852064 UYN851985:UYN852064 VIJ851985:VIJ852064 VSF851985:VSF852064 WCB851985:WCB852064 WLX851985:WLX852064 WVT851985:WVT852064 L917521:L917600 JH917521:JH917600 TD917521:TD917600 ACZ917521:ACZ917600 AMV917521:AMV917600 AWR917521:AWR917600 BGN917521:BGN917600 BQJ917521:BQJ917600 CAF917521:CAF917600 CKB917521:CKB917600 CTX917521:CTX917600 DDT917521:DDT917600 DNP917521:DNP917600 DXL917521:DXL917600 EHH917521:EHH917600 ERD917521:ERD917600 FAZ917521:FAZ917600 FKV917521:FKV917600 FUR917521:FUR917600 GEN917521:GEN917600 GOJ917521:GOJ917600 GYF917521:GYF917600 HIB917521:HIB917600 HRX917521:HRX917600 IBT917521:IBT917600 ILP917521:ILP917600 IVL917521:IVL917600 JFH917521:JFH917600 JPD917521:JPD917600 JYZ917521:JYZ917600 KIV917521:KIV917600 KSR917521:KSR917600 LCN917521:LCN917600 LMJ917521:LMJ917600 LWF917521:LWF917600 MGB917521:MGB917600 MPX917521:MPX917600 MZT917521:MZT917600 NJP917521:NJP917600 NTL917521:NTL917600 ODH917521:ODH917600 OND917521:OND917600 OWZ917521:OWZ917600 PGV917521:PGV917600 PQR917521:PQR917600 QAN917521:QAN917600 QKJ917521:QKJ917600 QUF917521:QUF917600 REB917521:REB917600 RNX917521:RNX917600 RXT917521:RXT917600 SHP917521:SHP917600 SRL917521:SRL917600 TBH917521:TBH917600 TLD917521:TLD917600 TUZ917521:TUZ917600 UEV917521:UEV917600 UOR917521:UOR917600 UYN917521:UYN917600 VIJ917521:VIJ917600 VSF917521:VSF917600 WCB917521:WCB917600 WLX917521:WLX917600 WVT917521:WVT917600 L983057:L983136 JH983057:JH983136 TD983057:TD983136 ACZ983057:ACZ983136 AMV983057:AMV983136 AWR983057:AWR983136 BGN983057:BGN983136 BQJ983057:BQJ983136 CAF983057:CAF983136 CKB983057:CKB983136 CTX983057:CTX983136 DDT983057:DDT983136 DNP983057:DNP983136 DXL983057:DXL983136 EHH983057:EHH983136 ERD983057:ERD983136 FAZ983057:FAZ983136 FKV983057:FKV983136 FUR983057:FUR983136 GEN983057:GEN983136 GOJ983057:GOJ983136 GYF983057:GYF983136 HIB983057:HIB983136 HRX983057:HRX983136 IBT983057:IBT983136 ILP983057:ILP983136 IVL983057:IVL983136 JFH983057:JFH983136 JPD983057:JPD983136 JYZ983057:JYZ983136 KIV983057:KIV983136 KSR983057:KSR983136 LCN983057:LCN983136 LMJ983057:LMJ983136 LWF983057:LWF983136 MGB983057:MGB983136 MPX983057:MPX983136 MZT983057:MZT983136 NJP983057:NJP983136 NTL983057:NTL983136 ODH983057:ODH983136 OND983057:OND983136 OWZ983057:OWZ983136 PGV983057:PGV983136 PQR983057:PQR983136 QAN983057:QAN983136 QKJ983057:QKJ983136 QUF983057:QUF983136 REB983057:REB983136 RNX983057:RNX983136 RXT983057:RXT983136 SHP983057:SHP983136 SRL983057:SRL983136 TBH983057:TBH983136 TLD983057:TLD983136 TUZ983057:TUZ983136 UEV983057:UEV983136 UOR983057:UOR983136 UYN983057:UYN983136 VIJ983057:VIJ983136 VSF983057:VSF983136 WCB983057:WCB983136 WLX983057:WLX983136 WVT983057:WVT983136 L104:L183 JH104:JH183 TD104:TD183 ACZ104:ACZ183 AMV104:AMV183 AWR104:AWR183 BGN104:BGN183 BQJ104:BQJ183 CAF104:CAF183 CKB104:CKB183 CTX104:CTX183 DDT104:DDT183 DNP104:DNP183 DXL104:DXL183 EHH104:EHH183 ERD104:ERD183 FAZ104:FAZ183 FKV104:FKV183 FUR104:FUR183 GEN104:GEN183 GOJ104:GOJ183 GYF104:GYF183 HIB104:HIB183 HRX104:HRX183 IBT104:IBT183 ILP104:ILP183 IVL104:IVL183 JFH104:JFH183 JPD104:JPD183 JYZ104:JYZ183 KIV104:KIV183 KSR104:KSR183 LCN104:LCN183 LMJ104:LMJ183 LWF104:LWF183 MGB104:MGB183 MPX104:MPX183 MZT104:MZT183 NJP104:NJP183 NTL104:NTL183 ODH104:ODH183 OND104:OND183 OWZ104:OWZ183 PGV104:PGV183 PQR104:PQR183 QAN104:QAN183 QKJ104:QKJ183 QUF104:QUF183 REB104:REB183 RNX104:RNX183 RXT104:RXT183 SHP104:SHP183 SRL104:SRL183 TBH104:TBH183 TLD104:TLD183 TUZ104:TUZ183 UEV104:UEV183 UOR104:UOR183 UYN104:UYN183 VIJ104:VIJ183 VSF104:VSF183 WCB104:WCB183 WLX104:WLX183 WVT104:WVT183 L65640:L65719 JH65640:JH65719 TD65640:TD65719 ACZ65640:ACZ65719 AMV65640:AMV65719 AWR65640:AWR65719 BGN65640:BGN65719 BQJ65640:BQJ65719 CAF65640:CAF65719 CKB65640:CKB65719 CTX65640:CTX65719 DDT65640:DDT65719 DNP65640:DNP65719 DXL65640:DXL65719 EHH65640:EHH65719 ERD65640:ERD65719 FAZ65640:FAZ65719 FKV65640:FKV65719 FUR65640:FUR65719 GEN65640:GEN65719 GOJ65640:GOJ65719 GYF65640:GYF65719 HIB65640:HIB65719 HRX65640:HRX65719 IBT65640:IBT65719 ILP65640:ILP65719 IVL65640:IVL65719 JFH65640:JFH65719 JPD65640:JPD65719 JYZ65640:JYZ65719 KIV65640:KIV65719 KSR65640:KSR65719 LCN65640:LCN65719 LMJ65640:LMJ65719 LWF65640:LWF65719 MGB65640:MGB65719 MPX65640:MPX65719 MZT65640:MZT65719 NJP65640:NJP65719 NTL65640:NTL65719 ODH65640:ODH65719 OND65640:OND65719 OWZ65640:OWZ65719 PGV65640:PGV65719 PQR65640:PQR65719 QAN65640:QAN65719 QKJ65640:QKJ65719 QUF65640:QUF65719 REB65640:REB65719 RNX65640:RNX65719 RXT65640:RXT65719 SHP65640:SHP65719 SRL65640:SRL65719 TBH65640:TBH65719 TLD65640:TLD65719 TUZ65640:TUZ65719 UEV65640:UEV65719 UOR65640:UOR65719 UYN65640:UYN65719 VIJ65640:VIJ65719 VSF65640:VSF65719 WCB65640:WCB65719 WLX65640:WLX65719 WVT65640:WVT65719 L131176:L131255 JH131176:JH131255 TD131176:TD131255 ACZ131176:ACZ131255 AMV131176:AMV131255 AWR131176:AWR131255 BGN131176:BGN131255 BQJ131176:BQJ131255 CAF131176:CAF131255 CKB131176:CKB131255 CTX131176:CTX131255 DDT131176:DDT131255 DNP131176:DNP131255 DXL131176:DXL131255 EHH131176:EHH131255 ERD131176:ERD131255 FAZ131176:FAZ131255 FKV131176:FKV131255 FUR131176:FUR131255 GEN131176:GEN131255 GOJ131176:GOJ131255 GYF131176:GYF131255 HIB131176:HIB131255 HRX131176:HRX131255 IBT131176:IBT131255 ILP131176:ILP131255 IVL131176:IVL131255 JFH131176:JFH131255 JPD131176:JPD131255 JYZ131176:JYZ131255 KIV131176:KIV131255 KSR131176:KSR131255 LCN131176:LCN131255 LMJ131176:LMJ131255 LWF131176:LWF131255 MGB131176:MGB131255 MPX131176:MPX131255 MZT131176:MZT131255 NJP131176:NJP131255 NTL131176:NTL131255 ODH131176:ODH131255 OND131176:OND131255 OWZ131176:OWZ131255 PGV131176:PGV131255 PQR131176:PQR131255 QAN131176:QAN131255 QKJ131176:QKJ131255 QUF131176:QUF131255 REB131176:REB131255 RNX131176:RNX131255 RXT131176:RXT131255 SHP131176:SHP131255 SRL131176:SRL131255 TBH131176:TBH131255 TLD131176:TLD131255 TUZ131176:TUZ131255 UEV131176:UEV131255 UOR131176:UOR131255 UYN131176:UYN131255 VIJ131176:VIJ131255 VSF131176:VSF131255 WCB131176:WCB131255 WLX131176:WLX131255 WVT131176:WVT131255 L196712:L196791 JH196712:JH196791 TD196712:TD196791 ACZ196712:ACZ196791 AMV196712:AMV196791 AWR196712:AWR196791 BGN196712:BGN196791 BQJ196712:BQJ196791 CAF196712:CAF196791 CKB196712:CKB196791 CTX196712:CTX196791 DDT196712:DDT196791 DNP196712:DNP196791 DXL196712:DXL196791 EHH196712:EHH196791 ERD196712:ERD196791 FAZ196712:FAZ196791 FKV196712:FKV196791 FUR196712:FUR196791 GEN196712:GEN196791 GOJ196712:GOJ196791 GYF196712:GYF196791 HIB196712:HIB196791 HRX196712:HRX196791 IBT196712:IBT196791 ILP196712:ILP196791 IVL196712:IVL196791 JFH196712:JFH196791 JPD196712:JPD196791 JYZ196712:JYZ196791 KIV196712:KIV196791 KSR196712:KSR196791 LCN196712:LCN196791 LMJ196712:LMJ196791 LWF196712:LWF196791 MGB196712:MGB196791 MPX196712:MPX196791 MZT196712:MZT196791 NJP196712:NJP196791 NTL196712:NTL196791 ODH196712:ODH196791 OND196712:OND196791 OWZ196712:OWZ196791 PGV196712:PGV196791 PQR196712:PQR196791 QAN196712:QAN196791 QKJ196712:QKJ196791 QUF196712:QUF196791 REB196712:REB196791 RNX196712:RNX196791 RXT196712:RXT196791 SHP196712:SHP196791 SRL196712:SRL196791 TBH196712:TBH196791 TLD196712:TLD196791 TUZ196712:TUZ196791 UEV196712:UEV196791 UOR196712:UOR196791 UYN196712:UYN196791 VIJ196712:VIJ196791 VSF196712:VSF196791 WCB196712:WCB196791 WLX196712:WLX196791 WVT196712:WVT196791 L262248:L262327 JH262248:JH262327 TD262248:TD262327 ACZ262248:ACZ262327 AMV262248:AMV262327 AWR262248:AWR262327 BGN262248:BGN262327 BQJ262248:BQJ262327 CAF262248:CAF262327 CKB262248:CKB262327 CTX262248:CTX262327 DDT262248:DDT262327 DNP262248:DNP262327 DXL262248:DXL262327 EHH262248:EHH262327 ERD262248:ERD262327 FAZ262248:FAZ262327 FKV262248:FKV262327 FUR262248:FUR262327 GEN262248:GEN262327 GOJ262248:GOJ262327 GYF262248:GYF262327 HIB262248:HIB262327 HRX262248:HRX262327 IBT262248:IBT262327 ILP262248:ILP262327 IVL262248:IVL262327 JFH262248:JFH262327 JPD262248:JPD262327 JYZ262248:JYZ262327 KIV262248:KIV262327 KSR262248:KSR262327 LCN262248:LCN262327 LMJ262248:LMJ262327 LWF262248:LWF262327 MGB262248:MGB262327 MPX262248:MPX262327 MZT262248:MZT262327 NJP262248:NJP262327 NTL262248:NTL262327 ODH262248:ODH262327 OND262248:OND262327 OWZ262248:OWZ262327 PGV262248:PGV262327 PQR262248:PQR262327 QAN262248:QAN262327 QKJ262248:QKJ262327 QUF262248:QUF262327 REB262248:REB262327 RNX262248:RNX262327 RXT262248:RXT262327 SHP262248:SHP262327 SRL262248:SRL262327 TBH262248:TBH262327 TLD262248:TLD262327 TUZ262248:TUZ262327 UEV262248:UEV262327 UOR262248:UOR262327 UYN262248:UYN262327 VIJ262248:VIJ262327 VSF262248:VSF262327 WCB262248:WCB262327 WLX262248:WLX262327 WVT262248:WVT262327 L327784:L327863 JH327784:JH327863 TD327784:TD327863 ACZ327784:ACZ327863 AMV327784:AMV327863 AWR327784:AWR327863 BGN327784:BGN327863 BQJ327784:BQJ327863 CAF327784:CAF327863 CKB327784:CKB327863 CTX327784:CTX327863 DDT327784:DDT327863 DNP327784:DNP327863 DXL327784:DXL327863 EHH327784:EHH327863 ERD327784:ERD327863 FAZ327784:FAZ327863 FKV327784:FKV327863 FUR327784:FUR327863 GEN327784:GEN327863 GOJ327784:GOJ327863 GYF327784:GYF327863 HIB327784:HIB327863 HRX327784:HRX327863 IBT327784:IBT327863 ILP327784:ILP327863 IVL327784:IVL327863 JFH327784:JFH327863 JPD327784:JPD327863 JYZ327784:JYZ327863 KIV327784:KIV327863 KSR327784:KSR327863 LCN327784:LCN327863 LMJ327784:LMJ327863 LWF327784:LWF327863 MGB327784:MGB327863 MPX327784:MPX327863 MZT327784:MZT327863 NJP327784:NJP327863 NTL327784:NTL327863 ODH327784:ODH327863 OND327784:OND327863 OWZ327784:OWZ327863 PGV327784:PGV327863 PQR327784:PQR327863 QAN327784:QAN327863 QKJ327784:QKJ327863 QUF327784:QUF327863 REB327784:REB327863 RNX327784:RNX327863 RXT327784:RXT327863 SHP327784:SHP327863 SRL327784:SRL327863 TBH327784:TBH327863 TLD327784:TLD327863 TUZ327784:TUZ327863 UEV327784:UEV327863 UOR327784:UOR327863 UYN327784:UYN327863 VIJ327784:VIJ327863 VSF327784:VSF327863 WCB327784:WCB327863 WLX327784:WLX327863 WVT327784:WVT327863 L393320:L393399 JH393320:JH393399 TD393320:TD393399 ACZ393320:ACZ393399 AMV393320:AMV393399 AWR393320:AWR393399 BGN393320:BGN393399 BQJ393320:BQJ393399 CAF393320:CAF393399 CKB393320:CKB393399 CTX393320:CTX393399 DDT393320:DDT393399 DNP393320:DNP393399 DXL393320:DXL393399 EHH393320:EHH393399 ERD393320:ERD393399 FAZ393320:FAZ393399 FKV393320:FKV393399 FUR393320:FUR393399 GEN393320:GEN393399 GOJ393320:GOJ393399 GYF393320:GYF393399 HIB393320:HIB393399 HRX393320:HRX393399 IBT393320:IBT393399 ILP393320:ILP393399 IVL393320:IVL393399 JFH393320:JFH393399 JPD393320:JPD393399 JYZ393320:JYZ393399 KIV393320:KIV393399 KSR393320:KSR393399 LCN393320:LCN393399 LMJ393320:LMJ393399 LWF393320:LWF393399 MGB393320:MGB393399 MPX393320:MPX393399 MZT393320:MZT393399 NJP393320:NJP393399 NTL393320:NTL393399 ODH393320:ODH393399 OND393320:OND393399 OWZ393320:OWZ393399 PGV393320:PGV393399 PQR393320:PQR393399 QAN393320:QAN393399 QKJ393320:QKJ393399 QUF393320:QUF393399 REB393320:REB393399 RNX393320:RNX393399 RXT393320:RXT393399 SHP393320:SHP393399 SRL393320:SRL393399 TBH393320:TBH393399 TLD393320:TLD393399 TUZ393320:TUZ393399 UEV393320:UEV393399 UOR393320:UOR393399 UYN393320:UYN393399 VIJ393320:VIJ393399 VSF393320:VSF393399 WCB393320:WCB393399 WLX393320:WLX393399 WVT393320:WVT393399 L458856:L458935 JH458856:JH458935 TD458856:TD458935 ACZ458856:ACZ458935 AMV458856:AMV458935 AWR458856:AWR458935 BGN458856:BGN458935 BQJ458856:BQJ458935 CAF458856:CAF458935 CKB458856:CKB458935 CTX458856:CTX458935 DDT458856:DDT458935 DNP458856:DNP458935 DXL458856:DXL458935 EHH458856:EHH458935 ERD458856:ERD458935 FAZ458856:FAZ458935 FKV458856:FKV458935 FUR458856:FUR458935 GEN458856:GEN458935 GOJ458856:GOJ458935 GYF458856:GYF458935 HIB458856:HIB458935 HRX458856:HRX458935 IBT458856:IBT458935 ILP458856:ILP458935 IVL458856:IVL458935 JFH458856:JFH458935 JPD458856:JPD458935 JYZ458856:JYZ458935 KIV458856:KIV458935 KSR458856:KSR458935 LCN458856:LCN458935 LMJ458856:LMJ458935 LWF458856:LWF458935 MGB458856:MGB458935 MPX458856:MPX458935 MZT458856:MZT458935 NJP458856:NJP458935 NTL458856:NTL458935 ODH458856:ODH458935 OND458856:OND458935 OWZ458856:OWZ458935 PGV458856:PGV458935 PQR458856:PQR458935 QAN458856:QAN458935 QKJ458856:QKJ458935 QUF458856:QUF458935 REB458856:REB458935 RNX458856:RNX458935 RXT458856:RXT458935 SHP458856:SHP458935 SRL458856:SRL458935 TBH458856:TBH458935 TLD458856:TLD458935 TUZ458856:TUZ458935 UEV458856:UEV458935 UOR458856:UOR458935 UYN458856:UYN458935 VIJ458856:VIJ458935 VSF458856:VSF458935 WCB458856:WCB458935 WLX458856:WLX458935 WVT458856:WVT458935 L524392:L524471 JH524392:JH524471 TD524392:TD524471 ACZ524392:ACZ524471 AMV524392:AMV524471 AWR524392:AWR524471 BGN524392:BGN524471 BQJ524392:BQJ524471 CAF524392:CAF524471 CKB524392:CKB524471 CTX524392:CTX524471 DDT524392:DDT524471 DNP524392:DNP524471 DXL524392:DXL524471 EHH524392:EHH524471 ERD524392:ERD524471 FAZ524392:FAZ524471 FKV524392:FKV524471 FUR524392:FUR524471 GEN524392:GEN524471 GOJ524392:GOJ524471 GYF524392:GYF524471 HIB524392:HIB524471 HRX524392:HRX524471 IBT524392:IBT524471 ILP524392:ILP524471 IVL524392:IVL524471 JFH524392:JFH524471 JPD524392:JPD524471 JYZ524392:JYZ524471 KIV524392:KIV524471 KSR524392:KSR524471 LCN524392:LCN524471 LMJ524392:LMJ524471 LWF524392:LWF524471 MGB524392:MGB524471 MPX524392:MPX524471 MZT524392:MZT524471 NJP524392:NJP524471 NTL524392:NTL524471 ODH524392:ODH524471 OND524392:OND524471 OWZ524392:OWZ524471 PGV524392:PGV524471 PQR524392:PQR524471 QAN524392:QAN524471 QKJ524392:QKJ524471 QUF524392:QUF524471 REB524392:REB524471 RNX524392:RNX524471 RXT524392:RXT524471 SHP524392:SHP524471 SRL524392:SRL524471 TBH524392:TBH524471 TLD524392:TLD524471 TUZ524392:TUZ524471 UEV524392:UEV524471 UOR524392:UOR524471 UYN524392:UYN524471 VIJ524392:VIJ524471 VSF524392:VSF524471 WCB524392:WCB524471 WLX524392:WLX524471 WVT524392:WVT524471 L589928:L590007 JH589928:JH590007 TD589928:TD590007 ACZ589928:ACZ590007 AMV589928:AMV590007 AWR589928:AWR590007 BGN589928:BGN590007 BQJ589928:BQJ590007 CAF589928:CAF590007 CKB589928:CKB590007 CTX589928:CTX590007 DDT589928:DDT590007 DNP589928:DNP590007 DXL589928:DXL590007 EHH589928:EHH590007 ERD589928:ERD590007 FAZ589928:FAZ590007 FKV589928:FKV590007 FUR589928:FUR590007 GEN589928:GEN590007 GOJ589928:GOJ590007 GYF589928:GYF590007 HIB589928:HIB590007 HRX589928:HRX590007 IBT589928:IBT590007 ILP589928:ILP590007 IVL589928:IVL590007 JFH589928:JFH590007 JPD589928:JPD590007 JYZ589928:JYZ590007 KIV589928:KIV590007 KSR589928:KSR590007 LCN589928:LCN590007 LMJ589928:LMJ590007 LWF589928:LWF590007 MGB589928:MGB590007 MPX589928:MPX590007 MZT589928:MZT590007 NJP589928:NJP590007 NTL589928:NTL590007 ODH589928:ODH590007 OND589928:OND590007 OWZ589928:OWZ590007 PGV589928:PGV590007 PQR589928:PQR590007 QAN589928:QAN590007 QKJ589928:QKJ590007 QUF589928:QUF590007 REB589928:REB590007 RNX589928:RNX590007 RXT589928:RXT590007 SHP589928:SHP590007 SRL589928:SRL590007 TBH589928:TBH590007 TLD589928:TLD590007 TUZ589928:TUZ590007 UEV589928:UEV590007 UOR589928:UOR590007 UYN589928:UYN590007 VIJ589928:VIJ590007 VSF589928:VSF590007 WCB589928:WCB590007 WLX589928:WLX590007 WVT589928:WVT590007 L655464:L655543 JH655464:JH655543 TD655464:TD655543 ACZ655464:ACZ655543 AMV655464:AMV655543 AWR655464:AWR655543 BGN655464:BGN655543 BQJ655464:BQJ655543 CAF655464:CAF655543 CKB655464:CKB655543 CTX655464:CTX655543 DDT655464:DDT655543 DNP655464:DNP655543 DXL655464:DXL655543 EHH655464:EHH655543 ERD655464:ERD655543 FAZ655464:FAZ655543 FKV655464:FKV655543 FUR655464:FUR655543 GEN655464:GEN655543 GOJ655464:GOJ655543 GYF655464:GYF655543 HIB655464:HIB655543 HRX655464:HRX655543 IBT655464:IBT655543 ILP655464:ILP655543 IVL655464:IVL655543 JFH655464:JFH655543 JPD655464:JPD655543 JYZ655464:JYZ655543 KIV655464:KIV655543 KSR655464:KSR655543 LCN655464:LCN655543 LMJ655464:LMJ655543 LWF655464:LWF655543 MGB655464:MGB655543 MPX655464:MPX655543 MZT655464:MZT655543 NJP655464:NJP655543 NTL655464:NTL655543 ODH655464:ODH655543 OND655464:OND655543 OWZ655464:OWZ655543 PGV655464:PGV655543 PQR655464:PQR655543 QAN655464:QAN655543 QKJ655464:QKJ655543 QUF655464:QUF655543 REB655464:REB655543 RNX655464:RNX655543 RXT655464:RXT655543 SHP655464:SHP655543 SRL655464:SRL655543 TBH655464:TBH655543 TLD655464:TLD655543 TUZ655464:TUZ655543 UEV655464:UEV655543 UOR655464:UOR655543 UYN655464:UYN655543 VIJ655464:VIJ655543 VSF655464:VSF655543 WCB655464:WCB655543 WLX655464:WLX655543 WVT655464:WVT655543 L721000:L721079 JH721000:JH721079 TD721000:TD721079 ACZ721000:ACZ721079 AMV721000:AMV721079 AWR721000:AWR721079 BGN721000:BGN721079 BQJ721000:BQJ721079 CAF721000:CAF721079 CKB721000:CKB721079 CTX721000:CTX721079 DDT721000:DDT721079 DNP721000:DNP721079 DXL721000:DXL721079 EHH721000:EHH721079 ERD721000:ERD721079 FAZ721000:FAZ721079 FKV721000:FKV721079 FUR721000:FUR721079 GEN721000:GEN721079 GOJ721000:GOJ721079 GYF721000:GYF721079 HIB721000:HIB721079 HRX721000:HRX721079 IBT721000:IBT721079 ILP721000:ILP721079 IVL721000:IVL721079 JFH721000:JFH721079 JPD721000:JPD721079 JYZ721000:JYZ721079 KIV721000:KIV721079 KSR721000:KSR721079 LCN721000:LCN721079 LMJ721000:LMJ721079 LWF721000:LWF721079 MGB721000:MGB721079 MPX721000:MPX721079 MZT721000:MZT721079 NJP721000:NJP721079 NTL721000:NTL721079 ODH721000:ODH721079 OND721000:OND721079 OWZ721000:OWZ721079 PGV721000:PGV721079 PQR721000:PQR721079 QAN721000:QAN721079 QKJ721000:QKJ721079 QUF721000:QUF721079 REB721000:REB721079 RNX721000:RNX721079 RXT721000:RXT721079 SHP721000:SHP721079 SRL721000:SRL721079 TBH721000:TBH721079 TLD721000:TLD721079 TUZ721000:TUZ721079 UEV721000:UEV721079 UOR721000:UOR721079 UYN721000:UYN721079 VIJ721000:VIJ721079 VSF721000:VSF721079 WCB721000:WCB721079 WLX721000:WLX721079 WVT721000:WVT721079 L786536:L786615 JH786536:JH786615 TD786536:TD786615 ACZ786536:ACZ786615 AMV786536:AMV786615 AWR786536:AWR786615 BGN786536:BGN786615 BQJ786536:BQJ786615 CAF786536:CAF786615 CKB786536:CKB786615 CTX786536:CTX786615 DDT786536:DDT786615 DNP786536:DNP786615 DXL786536:DXL786615 EHH786536:EHH786615 ERD786536:ERD786615 FAZ786536:FAZ786615 FKV786536:FKV786615 FUR786536:FUR786615 GEN786536:GEN786615 GOJ786536:GOJ786615 GYF786536:GYF786615 HIB786536:HIB786615 HRX786536:HRX786615 IBT786536:IBT786615 ILP786536:ILP786615 IVL786536:IVL786615 JFH786536:JFH786615 JPD786536:JPD786615 JYZ786536:JYZ786615 KIV786536:KIV786615 KSR786536:KSR786615 LCN786536:LCN786615 LMJ786536:LMJ786615 LWF786536:LWF786615 MGB786536:MGB786615 MPX786536:MPX786615 MZT786536:MZT786615 NJP786536:NJP786615 NTL786536:NTL786615 ODH786536:ODH786615 OND786536:OND786615 OWZ786536:OWZ786615 PGV786536:PGV786615 PQR786536:PQR786615 QAN786536:QAN786615 QKJ786536:QKJ786615 QUF786536:QUF786615 REB786536:REB786615 RNX786536:RNX786615 RXT786536:RXT786615 SHP786536:SHP786615 SRL786536:SRL786615 TBH786536:TBH786615 TLD786536:TLD786615 TUZ786536:TUZ786615 UEV786536:UEV786615 UOR786536:UOR786615 UYN786536:UYN786615 VIJ786536:VIJ786615 VSF786536:VSF786615 WCB786536:WCB786615 WLX786536:WLX786615 WVT786536:WVT786615 L852072:L852151 JH852072:JH852151 TD852072:TD852151 ACZ852072:ACZ852151 AMV852072:AMV852151 AWR852072:AWR852151 BGN852072:BGN852151 BQJ852072:BQJ852151 CAF852072:CAF852151 CKB852072:CKB852151 CTX852072:CTX852151 DDT852072:DDT852151 DNP852072:DNP852151 DXL852072:DXL852151 EHH852072:EHH852151 ERD852072:ERD852151 FAZ852072:FAZ852151 FKV852072:FKV852151 FUR852072:FUR852151 GEN852072:GEN852151 GOJ852072:GOJ852151 GYF852072:GYF852151 HIB852072:HIB852151 HRX852072:HRX852151 IBT852072:IBT852151 ILP852072:ILP852151 IVL852072:IVL852151 JFH852072:JFH852151 JPD852072:JPD852151 JYZ852072:JYZ852151 KIV852072:KIV852151 KSR852072:KSR852151 LCN852072:LCN852151 LMJ852072:LMJ852151 LWF852072:LWF852151 MGB852072:MGB852151 MPX852072:MPX852151 MZT852072:MZT852151 NJP852072:NJP852151 NTL852072:NTL852151 ODH852072:ODH852151 OND852072:OND852151 OWZ852072:OWZ852151 PGV852072:PGV852151 PQR852072:PQR852151 QAN852072:QAN852151 QKJ852072:QKJ852151 QUF852072:QUF852151 REB852072:REB852151 RNX852072:RNX852151 RXT852072:RXT852151 SHP852072:SHP852151 SRL852072:SRL852151 TBH852072:TBH852151 TLD852072:TLD852151 TUZ852072:TUZ852151 UEV852072:UEV852151 UOR852072:UOR852151 UYN852072:UYN852151 VIJ852072:VIJ852151 VSF852072:VSF852151 WCB852072:WCB852151 WLX852072:WLX852151 WVT852072:WVT852151 L917608:L917687 JH917608:JH917687 TD917608:TD917687 ACZ917608:ACZ917687 AMV917608:AMV917687 AWR917608:AWR917687 BGN917608:BGN917687 BQJ917608:BQJ917687 CAF917608:CAF917687 CKB917608:CKB917687 CTX917608:CTX917687 DDT917608:DDT917687 DNP917608:DNP917687 DXL917608:DXL917687 EHH917608:EHH917687 ERD917608:ERD917687 FAZ917608:FAZ917687 FKV917608:FKV917687 FUR917608:FUR917687 GEN917608:GEN917687 GOJ917608:GOJ917687 GYF917608:GYF917687 HIB917608:HIB917687 HRX917608:HRX917687 IBT917608:IBT917687 ILP917608:ILP917687 IVL917608:IVL917687 JFH917608:JFH917687 JPD917608:JPD917687 JYZ917608:JYZ917687 KIV917608:KIV917687 KSR917608:KSR917687 LCN917608:LCN917687 LMJ917608:LMJ917687 LWF917608:LWF917687 MGB917608:MGB917687 MPX917608:MPX917687 MZT917608:MZT917687 NJP917608:NJP917687 NTL917608:NTL917687 ODH917608:ODH917687 OND917608:OND917687 OWZ917608:OWZ917687 PGV917608:PGV917687 PQR917608:PQR917687 QAN917608:QAN917687 QKJ917608:QKJ917687 QUF917608:QUF917687 REB917608:REB917687 RNX917608:RNX917687 RXT917608:RXT917687 SHP917608:SHP917687 SRL917608:SRL917687 TBH917608:TBH917687 TLD917608:TLD917687 TUZ917608:TUZ917687 UEV917608:UEV917687 UOR917608:UOR917687 UYN917608:UYN917687 VIJ917608:VIJ917687 VSF917608:VSF917687 WCB917608:WCB917687 WLX917608:WLX917687 WVT917608:WVT917687 L983144:L983223 JH983144:JH983223 TD983144:TD983223 ACZ983144:ACZ983223 AMV983144:AMV983223 AWR983144:AWR983223 BGN983144:BGN983223 BQJ983144:BQJ983223 CAF983144:CAF983223 CKB983144:CKB983223 CTX983144:CTX983223 DDT983144:DDT983223 DNP983144:DNP983223 DXL983144:DXL983223 EHH983144:EHH983223 ERD983144:ERD983223 FAZ983144:FAZ983223 FKV983144:FKV983223 FUR983144:FUR983223 GEN983144:GEN983223 GOJ983144:GOJ983223 GYF983144:GYF983223 HIB983144:HIB983223 HRX983144:HRX983223 IBT983144:IBT983223 ILP983144:ILP983223 IVL983144:IVL983223 JFH983144:JFH983223 JPD983144:JPD983223 JYZ983144:JYZ983223 KIV983144:KIV983223 KSR983144:KSR983223 LCN983144:LCN983223 LMJ983144:LMJ983223 LWF983144:LWF983223 MGB983144:MGB983223 MPX983144:MPX983223 MZT983144:MZT983223 NJP983144:NJP983223 NTL983144:NTL983223 ODH983144:ODH983223 OND983144:OND983223 OWZ983144:OWZ983223 PGV983144:PGV983223 PQR983144:PQR983223 QAN983144:QAN983223 QKJ983144:QKJ983223 QUF983144:QUF983223 REB983144:REB983223 RNX983144:RNX983223 RXT983144:RXT983223 SHP983144:SHP983223 SRL983144:SRL983223 TBH983144:TBH983223 TLD983144:TLD983223 TUZ983144:TUZ983223 UEV983144:UEV983223 UOR983144:UOR983223 UYN983144:UYN983223 VIJ983144:VIJ983223 VSF983144:VSF983223 WCB983144:WCB983223 WLX983144:WLX983223 WVT983144:WVT983223"/>
    <dataValidation allowBlank="1" showInputMessage="1" showErrorMessage="1" promptTitle="学校名" prompt="上の中学校名を入力すれば表示されます。_x000a_間違っている場合は最初の入力を確認しましょう。_x000a_" sqref="J17:J96 JF17:JF96 TB17:TB96 ACX17:ACX96 AMT17:AMT96 AWP17:AWP96 BGL17:BGL96 BQH17:BQH96 CAD17:CAD96 CJZ17:CJZ96 CTV17:CTV96 DDR17:DDR96 DNN17:DNN96 DXJ17:DXJ96 EHF17:EHF96 ERB17:ERB96 FAX17:FAX96 FKT17:FKT96 FUP17:FUP96 GEL17:GEL96 GOH17:GOH96 GYD17:GYD96 HHZ17:HHZ96 HRV17:HRV96 IBR17:IBR96 ILN17:ILN96 IVJ17:IVJ96 JFF17:JFF96 JPB17:JPB96 JYX17:JYX96 KIT17:KIT96 KSP17:KSP96 LCL17:LCL96 LMH17:LMH96 LWD17:LWD96 MFZ17:MFZ96 MPV17:MPV96 MZR17:MZR96 NJN17:NJN96 NTJ17:NTJ96 ODF17:ODF96 ONB17:ONB96 OWX17:OWX96 PGT17:PGT96 PQP17:PQP96 QAL17:QAL96 QKH17:QKH96 QUD17:QUD96 RDZ17:RDZ96 RNV17:RNV96 RXR17:RXR96 SHN17:SHN96 SRJ17:SRJ96 TBF17:TBF96 TLB17:TLB96 TUX17:TUX96 UET17:UET96 UOP17:UOP96 UYL17:UYL96 VIH17:VIH96 VSD17:VSD96 WBZ17:WBZ96 WLV17:WLV96 WVR17:WVR96 J65553:J65632 JF65553:JF65632 TB65553:TB65632 ACX65553:ACX65632 AMT65553:AMT65632 AWP65553:AWP65632 BGL65553:BGL65632 BQH65553:BQH65632 CAD65553:CAD65632 CJZ65553:CJZ65632 CTV65553:CTV65632 DDR65553:DDR65632 DNN65553:DNN65632 DXJ65553:DXJ65632 EHF65553:EHF65632 ERB65553:ERB65632 FAX65553:FAX65632 FKT65553:FKT65632 FUP65553:FUP65632 GEL65553:GEL65632 GOH65553:GOH65632 GYD65553:GYD65632 HHZ65553:HHZ65632 HRV65553:HRV65632 IBR65553:IBR65632 ILN65553:ILN65632 IVJ65553:IVJ65632 JFF65553:JFF65632 JPB65553:JPB65632 JYX65553:JYX65632 KIT65553:KIT65632 KSP65553:KSP65632 LCL65553:LCL65632 LMH65553:LMH65632 LWD65553:LWD65632 MFZ65553:MFZ65632 MPV65553:MPV65632 MZR65553:MZR65632 NJN65553:NJN65632 NTJ65553:NTJ65632 ODF65553:ODF65632 ONB65553:ONB65632 OWX65553:OWX65632 PGT65553:PGT65632 PQP65553:PQP65632 QAL65553:QAL65632 QKH65553:QKH65632 QUD65553:QUD65632 RDZ65553:RDZ65632 RNV65553:RNV65632 RXR65553:RXR65632 SHN65553:SHN65632 SRJ65553:SRJ65632 TBF65553:TBF65632 TLB65553:TLB65632 TUX65553:TUX65632 UET65553:UET65632 UOP65553:UOP65632 UYL65553:UYL65632 VIH65553:VIH65632 VSD65553:VSD65632 WBZ65553:WBZ65632 WLV65553:WLV65632 WVR65553:WVR65632 J131089:J131168 JF131089:JF131168 TB131089:TB131168 ACX131089:ACX131168 AMT131089:AMT131168 AWP131089:AWP131168 BGL131089:BGL131168 BQH131089:BQH131168 CAD131089:CAD131168 CJZ131089:CJZ131168 CTV131089:CTV131168 DDR131089:DDR131168 DNN131089:DNN131168 DXJ131089:DXJ131168 EHF131089:EHF131168 ERB131089:ERB131168 FAX131089:FAX131168 FKT131089:FKT131168 FUP131089:FUP131168 GEL131089:GEL131168 GOH131089:GOH131168 GYD131089:GYD131168 HHZ131089:HHZ131168 HRV131089:HRV131168 IBR131089:IBR131168 ILN131089:ILN131168 IVJ131089:IVJ131168 JFF131089:JFF131168 JPB131089:JPB131168 JYX131089:JYX131168 KIT131089:KIT131168 KSP131089:KSP131168 LCL131089:LCL131168 LMH131089:LMH131168 LWD131089:LWD131168 MFZ131089:MFZ131168 MPV131089:MPV131168 MZR131089:MZR131168 NJN131089:NJN131168 NTJ131089:NTJ131168 ODF131089:ODF131168 ONB131089:ONB131168 OWX131089:OWX131168 PGT131089:PGT131168 PQP131089:PQP131168 QAL131089:QAL131168 QKH131089:QKH131168 QUD131089:QUD131168 RDZ131089:RDZ131168 RNV131089:RNV131168 RXR131089:RXR131168 SHN131089:SHN131168 SRJ131089:SRJ131168 TBF131089:TBF131168 TLB131089:TLB131168 TUX131089:TUX131168 UET131089:UET131168 UOP131089:UOP131168 UYL131089:UYL131168 VIH131089:VIH131168 VSD131089:VSD131168 WBZ131089:WBZ131168 WLV131089:WLV131168 WVR131089:WVR131168 J196625:J196704 JF196625:JF196704 TB196625:TB196704 ACX196625:ACX196704 AMT196625:AMT196704 AWP196625:AWP196704 BGL196625:BGL196704 BQH196625:BQH196704 CAD196625:CAD196704 CJZ196625:CJZ196704 CTV196625:CTV196704 DDR196625:DDR196704 DNN196625:DNN196704 DXJ196625:DXJ196704 EHF196625:EHF196704 ERB196625:ERB196704 FAX196625:FAX196704 FKT196625:FKT196704 FUP196625:FUP196704 GEL196625:GEL196704 GOH196625:GOH196704 GYD196625:GYD196704 HHZ196625:HHZ196704 HRV196625:HRV196704 IBR196625:IBR196704 ILN196625:ILN196704 IVJ196625:IVJ196704 JFF196625:JFF196704 JPB196625:JPB196704 JYX196625:JYX196704 KIT196625:KIT196704 KSP196625:KSP196704 LCL196625:LCL196704 LMH196625:LMH196704 LWD196625:LWD196704 MFZ196625:MFZ196704 MPV196625:MPV196704 MZR196625:MZR196704 NJN196625:NJN196704 NTJ196625:NTJ196704 ODF196625:ODF196704 ONB196625:ONB196704 OWX196625:OWX196704 PGT196625:PGT196704 PQP196625:PQP196704 QAL196625:QAL196704 QKH196625:QKH196704 QUD196625:QUD196704 RDZ196625:RDZ196704 RNV196625:RNV196704 RXR196625:RXR196704 SHN196625:SHN196704 SRJ196625:SRJ196704 TBF196625:TBF196704 TLB196625:TLB196704 TUX196625:TUX196704 UET196625:UET196704 UOP196625:UOP196704 UYL196625:UYL196704 VIH196625:VIH196704 VSD196625:VSD196704 WBZ196625:WBZ196704 WLV196625:WLV196704 WVR196625:WVR196704 J262161:J262240 JF262161:JF262240 TB262161:TB262240 ACX262161:ACX262240 AMT262161:AMT262240 AWP262161:AWP262240 BGL262161:BGL262240 BQH262161:BQH262240 CAD262161:CAD262240 CJZ262161:CJZ262240 CTV262161:CTV262240 DDR262161:DDR262240 DNN262161:DNN262240 DXJ262161:DXJ262240 EHF262161:EHF262240 ERB262161:ERB262240 FAX262161:FAX262240 FKT262161:FKT262240 FUP262161:FUP262240 GEL262161:GEL262240 GOH262161:GOH262240 GYD262161:GYD262240 HHZ262161:HHZ262240 HRV262161:HRV262240 IBR262161:IBR262240 ILN262161:ILN262240 IVJ262161:IVJ262240 JFF262161:JFF262240 JPB262161:JPB262240 JYX262161:JYX262240 KIT262161:KIT262240 KSP262161:KSP262240 LCL262161:LCL262240 LMH262161:LMH262240 LWD262161:LWD262240 MFZ262161:MFZ262240 MPV262161:MPV262240 MZR262161:MZR262240 NJN262161:NJN262240 NTJ262161:NTJ262240 ODF262161:ODF262240 ONB262161:ONB262240 OWX262161:OWX262240 PGT262161:PGT262240 PQP262161:PQP262240 QAL262161:QAL262240 QKH262161:QKH262240 QUD262161:QUD262240 RDZ262161:RDZ262240 RNV262161:RNV262240 RXR262161:RXR262240 SHN262161:SHN262240 SRJ262161:SRJ262240 TBF262161:TBF262240 TLB262161:TLB262240 TUX262161:TUX262240 UET262161:UET262240 UOP262161:UOP262240 UYL262161:UYL262240 VIH262161:VIH262240 VSD262161:VSD262240 WBZ262161:WBZ262240 WLV262161:WLV262240 WVR262161:WVR262240 J327697:J327776 JF327697:JF327776 TB327697:TB327776 ACX327697:ACX327776 AMT327697:AMT327776 AWP327697:AWP327776 BGL327697:BGL327776 BQH327697:BQH327776 CAD327697:CAD327776 CJZ327697:CJZ327776 CTV327697:CTV327776 DDR327697:DDR327776 DNN327697:DNN327776 DXJ327697:DXJ327776 EHF327697:EHF327776 ERB327697:ERB327776 FAX327697:FAX327776 FKT327697:FKT327776 FUP327697:FUP327776 GEL327697:GEL327776 GOH327697:GOH327776 GYD327697:GYD327776 HHZ327697:HHZ327776 HRV327697:HRV327776 IBR327697:IBR327776 ILN327697:ILN327776 IVJ327697:IVJ327776 JFF327697:JFF327776 JPB327697:JPB327776 JYX327697:JYX327776 KIT327697:KIT327776 KSP327697:KSP327776 LCL327697:LCL327776 LMH327697:LMH327776 LWD327697:LWD327776 MFZ327697:MFZ327776 MPV327697:MPV327776 MZR327697:MZR327776 NJN327697:NJN327776 NTJ327697:NTJ327776 ODF327697:ODF327776 ONB327697:ONB327776 OWX327697:OWX327776 PGT327697:PGT327776 PQP327697:PQP327776 QAL327697:QAL327776 QKH327697:QKH327776 QUD327697:QUD327776 RDZ327697:RDZ327776 RNV327697:RNV327776 RXR327697:RXR327776 SHN327697:SHN327776 SRJ327697:SRJ327776 TBF327697:TBF327776 TLB327697:TLB327776 TUX327697:TUX327776 UET327697:UET327776 UOP327697:UOP327776 UYL327697:UYL327776 VIH327697:VIH327776 VSD327697:VSD327776 WBZ327697:WBZ327776 WLV327697:WLV327776 WVR327697:WVR327776 J393233:J393312 JF393233:JF393312 TB393233:TB393312 ACX393233:ACX393312 AMT393233:AMT393312 AWP393233:AWP393312 BGL393233:BGL393312 BQH393233:BQH393312 CAD393233:CAD393312 CJZ393233:CJZ393312 CTV393233:CTV393312 DDR393233:DDR393312 DNN393233:DNN393312 DXJ393233:DXJ393312 EHF393233:EHF393312 ERB393233:ERB393312 FAX393233:FAX393312 FKT393233:FKT393312 FUP393233:FUP393312 GEL393233:GEL393312 GOH393233:GOH393312 GYD393233:GYD393312 HHZ393233:HHZ393312 HRV393233:HRV393312 IBR393233:IBR393312 ILN393233:ILN393312 IVJ393233:IVJ393312 JFF393233:JFF393312 JPB393233:JPB393312 JYX393233:JYX393312 KIT393233:KIT393312 KSP393233:KSP393312 LCL393233:LCL393312 LMH393233:LMH393312 LWD393233:LWD393312 MFZ393233:MFZ393312 MPV393233:MPV393312 MZR393233:MZR393312 NJN393233:NJN393312 NTJ393233:NTJ393312 ODF393233:ODF393312 ONB393233:ONB393312 OWX393233:OWX393312 PGT393233:PGT393312 PQP393233:PQP393312 QAL393233:QAL393312 QKH393233:QKH393312 QUD393233:QUD393312 RDZ393233:RDZ393312 RNV393233:RNV393312 RXR393233:RXR393312 SHN393233:SHN393312 SRJ393233:SRJ393312 TBF393233:TBF393312 TLB393233:TLB393312 TUX393233:TUX393312 UET393233:UET393312 UOP393233:UOP393312 UYL393233:UYL393312 VIH393233:VIH393312 VSD393233:VSD393312 WBZ393233:WBZ393312 WLV393233:WLV393312 WVR393233:WVR393312 J458769:J458848 JF458769:JF458848 TB458769:TB458848 ACX458769:ACX458848 AMT458769:AMT458848 AWP458769:AWP458848 BGL458769:BGL458848 BQH458769:BQH458848 CAD458769:CAD458848 CJZ458769:CJZ458848 CTV458769:CTV458848 DDR458769:DDR458848 DNN458769:DNN458848 DXJ458769:DXJ458848 EHF458769:EHF458848 ERB458769:ERB458848 FAX458769:FAX458848 FKT458769:FKT458848 FUP458769:FUP458848 GEL458769:GEL458848 GOH458769:GOH458848 GYD458769:GYD458848 HHZ458769:HHZ458848 HRV458769:HRV458848 IBR458769:IBR458848 ILN458769:ILN458848 IVJ458769:IVJ458848 JFF458769:JFF458848 JPB458769:JPB458848 JYX458769:JYX458848 KIT458769:KIT458848 KSP458769:KSP458848 LCL458769:LCL458848 LMH458769:LMH458848 LWD458769:LWD458848 MFZ458769:MFZ458848 MPV458769:MPV458848 MZR458769:MZR458848 NJN458769:NJN458848 NTJ458769:NTJ458848 ODF458769:ODF458848 ONB458769:ONB458848 OWX458769:OWX458848 PGT458769:PGT458848 PQP458769:PQP458848 QAL458769:QAL458848 QKH458769:QKH458848 QUD458769:QUD458848 RDZ458769:RDZ458848 RNV458769:RNV458848 RXR458769:RXR458848 SHN458769:SHN458848 SRJ458769:SRJ458848 TBF458769:TBF458848 TLB458769:TLB458848 TUX458769:TUX458848 UET458769:UET458848 UOP458769:UOP458848 UYL458769:UYL458848 VIH458769:VIH458848 VSD458769:VSD458848 WBZ458769:WBZ458848 WLV458769:WLV458848 WVR458769:WVR458848 J524305:J524384 JF524305:JF524384 TB524305:TB524384 ACX524305:ACX524384 AMT524305:AMT524384 AWP524305:AWP524384 BGL524305:BGL524384 BQH524305:BQH524384 CAD524305:CAD524384 CJZ524305:CJZ524384 CTV524305:CTV524384 DDR524305:DDR524384 DNN524305:DNN524384 DXJ524305:DXJ524384 EHF524305:EHF524384 ERB524305:ERB524384 FAX524305:FAX524384 FKT524305:FKT524384 FUP524305:FUP524384 GEL524305:GEL524384 GOH524305:GOH524384 GYD524305:GYD524384 HHZ524305:HHZ524384 HRV524305:HRV524384 IBR524305:IBR524384 ILN524305:ILN524384 IVJ524305:IVJ524384 JFF524305:JFF524384 JPB524305:JPB524384 JYX524305:JYX524384 KIT524305:KIT524384 KSP524305:KSP524384 LCL524305:LCL524384 LMH524305:LMH524384 LWD524305:LWD524384 MFZ524305:MFZ524384 MPV524305:MPV524384 MZR524305:MZR524384 NJN524305:NJN524384 NTJ524305:NTJ524384 ODF524305:ODF524384 ONB524305:ONB524384 OWX524305:OWX524384 PGT524305:PGT524384 PQP524305:PQP524384 QAL524305:QAL524384 QKH524305:QKH524384 QUD524305:QUD524384 RDZ524305:RDZ524384 RNV524305:RNV524384 RXR524305:RXR524384 SHN524305:SHN524384 SRJ524305:SRJ524384 TBF524305:TBF524384 TLB524305:TLB524384 TUX524305:TUX524384 UET524305:UET524384 UOP524305:UOP524384 UYL524305:UYL524384 VIH524305:VIH524384 VSD524305:VSD524384 WBZ524305:WBZ524384 WLV524305:WLV524384 WVR524305:WVR524384 J589841:J589920 JF589841:JF589920 TB589841:TB589920 ACX589841:ACX589920 AMT589841:AMT589920 AWP589841:AWP589920 BGL589841:BGL589920 BQH589841:BQH589920 CAD589841:CAD589920 CJZ589841:CJZ589920 CTV589841:CTV589920 DDR589841:DDR589920 DNN589841:DNN589920 DXJ589841:DXJ589920 EHF589841:EHF589920 ERB589841:ERB589920 FAX589841:FAX589920 FKT589841:FKT589920 FUP589841:FUP589920 GEL589841:GEL589920 GOH589841:GOH589920 GYD589841:GYD589920 HHZ589841:HHZ589920 HRV589841:HRV589920 IBR589841:IBR589920 ILN589841:ILN589920 IVJ589841:IVJ589920 JFF589841:JFF589920 JPB589841:JPB589920 JYX589841:JYX589920 KIT589841:KIT589920 KSP589841:KSP589920 LCL589841:LCL589920 LMH589841:LMH589920 LWD589841:LWD589920 MFZ589841:MFZ589920 MPV589841:MPV589920 MZR589841:MZR589920 NJN589841:NJN589920 NTJ589841:NTJ589920 ODF589841:ODF589920 ONB589841:ONB589920 OWX589841:OWX589920 PGT589841:PGT589920 PQP589841:PQP589920 QAL589841:QAL589920 QKH589841:QKH589920 QUD589841:QUD589920 RDZ589841:RDZ589920 RNV589841:RNV589920 RXR589841:RXR589920 SHN589841:SHN589920 SRJ589841:SRJ589920 TBF589841:TBF589920 TLB589841:TLB589920 TUX589841:TUX589920 UET589841:UET589920 UOP589841:UOP589920 UYL589841:UYL589920 VIH589841:VIH589920 VSD589841:VSD589920 WBZ589841:WBZ589920 WLV589841:WLV589920 WVR589841:WVR589920 J655377:J655456 JF655377:JF655456 TB655377:TB655456 ACX655377:ACX655456 AMT655377:AMT655456 AWP655377:AWP655456 BGL655377:BGL655456 BQH655377:BQH655456 CAD655377:CAD655456 CJZ655377:CJZ655456 CTV655377:CTV655456 DDR655377:DDR655456 DNN655377:DNN655456 DXJ655377:DXJ655456 EHF655377:EHF655456 ERB655377:ERB655456 FAX655377:FAX655456 FKT655377:FKT655456 FUP655377:FUP655456 GEL655377:GEL655456 GOH655377:GOH655456 GYD655377:GYD655456 HHZ655377:HHZ655456 HRV655377:HRV655456 IBR655377:IBR655456 ILN655377:ILN655456 IVJ655377:IVJ655456 JFF655377:JFF655456 JPB655377:JPB655456 JYX655377:JYX655456 KIT655377:KIT655456 KSP655377:KSP655456 LCL655377:LCL655456 LMH655377:LMH655456 LWD655377:LWD655456 MFZ655377:MFZ655456 MPV655377:MPV655456 MZR655377:MZR655456 NJN655377:NJN655456 NTJ655377:NTJ655456 ODF655377:ODF655456 ONB655377:ONB655456 OWX655377:OWX655456 PGT655377:PGT655456 PQP655377:PQP655456 QAL655377:QAL655456 QKH655377:QKH655456 QUD655377:QUD655456 RDZ655377:RDZ655456 RNV655377:RNV655456 RXR655377:RXR655456 SHN655377:SHN655456 SRJ655377:SRJ655456 TBF655377:TBF655456 TLB655377:TLB655456 TUX655377:TUX655456 UET655377:UET655456 UOP655377:UOP655456 UYL655377:UYL655456 VIH655377:VIH655456 VSD655377:VSD655456 WBZ655377:WBZ655456 WLV655377:WLV655456 WVR655377:WVR655456 J720913:J720992 JF720913:JF720992 TB720913:TB720992 ACX720913:ACX720992 AMT720913:AMT720992 AWP720913:AWP720992 BGL720913:BGL720992 BQH720913:BQH720992 CAD720913:CAD720992 CJZ720913:CJZ720992 CTV720913:CTV720992 DDR720913:DDR720992 DNN720913:DNN720992 DXJ720913:DXJ720992 EHF720913:EHF720992 ERB720913:ERB720992 FAX720913:FAX720992 FKT720913:FKT720992 FUP720913:FUP720992 GEL720913:GEL720992 GOH720913:GOH720992 GYD720913:GYD720992 HHZ720913:HHZ720992 HRV720913:HRV720992 IBR720913:IBR720992 ILN720913:ILN720992 IVJ720913:IVJ720992 JFF720913:JFF720992 JPB720913:JPB720992 JYX720913:JYX720992 KIT720913:KIT720992 KSP720913:KSP720992 LCL720913:LCL720992 LMH720913:LMH720992 LWD720913:LWD720992 MFZ720913:MFZ720992 MPV720913:MPV720992 MZR720913:MZR720992 NJN720913:NJN720992 NTJ720913:NTJ720992 ODF720913:ODF720992 ONB720913:ONB720992 OWX720913:OWX720992 PGT720913:PGT720992 PQP720913:PQP720992 QAL720913:QAL720992 QKH720913:QKH720992 QUD720913:QUD720992 RDZ720913:RDZ720992 RNV720913:RNV720992 RXR720913:RXR720992 SHN720913:SHN720992 SRJ720913:SRJ720992 TBF720913:TBF720992 TLB720913:TLB720992 TUX720913:TUX720992 UET720913:UET720992 UOP720913:UOP720992 UYL720913:UYL720992 VIH720913:VIH720992 VSD720913:VSD720992 WBZ720913:WBZ720992 WLV720913:WLV720992 WVR720913:WVR720992 J786449:J786528 JF786449:JF786528 TB786449:TB786528 ACX786449:ACX786528 AMT786449:AMT786528 AWP786449:AWP786528 BGL786449:BGL786528 BQH786449:BQH786528 CAD786449:CAD786528 CJZ786449:CJZ786528 CTV786449:CTV786528 DDR786449:DDR786528 DNN786449:DNN786528 DXJ786449:DXJ786528 EHF786449:EHF786528 ERB786449:ERB786528 FAX786449:FAX786528 FKT786449:FKT786528 FUP786449:FUP786528 GEL786449:GEL786528 GOH786449:GOH786528 GYD786449:GYD786528 HHZ786449:HHZ786528 HRV786449:HRV786528 IBR786449:IBR786528 ILN786449:ILN786528 IVJ786449:IVJ786528 JFF786449:JFF786528 JPB786449:JPB786528 JYX786449:JYX786528 KIT786449:KIT786528 KSP786449:KSP786528 LCL786449:LCL786528 LMH786449:LMH786528 LWD786449:LWD786528 MFZ786449:MFZ786528 MPV786449:MPV786528 MZR786449:MZR786528 NJN786449:NJN786528 NTJ786449:NTJ786528 ODF786449:ODF786528 ONB786449:ONB786528 OWX786449:OWX786528 PGT786449:PGT786528 PQP786449:PQP786528 QAL786449:QAL786528 QKH786449:QKH786528 QUD786449:QUD786528 RDZ786449:RDZ786528 RNV786449:RNV786528 RXR786449:RXR786528 SHN786449:SHN786528 SRJ786449:SRJ786528 TBF786449:TBF786528 TLB786449:TLB786528 TUX786449:TUX786528 UET786449:UET786528 UOP786449:UOP786528 UYL786449:UYL786528 VIH786449:VIH786528 VSD786449:VSD786528 WBZ786449:WBZ786528 WLV786449:WLV786528 WVR786449:WVR786528 J851985:J852064 JF851985:JF852064 TB851985:TB852064 ACX851985:ACX852064 AMT851985:AMT852064 AWP851985:AWP852064 BGL851985:BGL852064 BQH851985:BQH852064 CAD851985:CAD852064 CJZ851985:CJZ852064 CTV851985:CTV852064 DDR851985:DDR852064 DNN851985:DNN852064 DXJ851985:DXJ852064 EHF851985:EHF852064 ERB851985:ERB852064 FAX851985:FAX852064 FKT851985:FKT852064 FUP851985:FUP852064 GEL851985:GEL852064 GOH851985:GOH852064 GYD851985:GYD852064 HHZ851985:HHZ852064 HRV851985:HRV852064 IBR851985:IBR852064 ILN851985:ILN852064 IVJ851985:IVJ852064 JFF851985:JFF852064 JPB851985:JPB852064 JYX851985:JYX852064 KIT851985:KIT852064 KSP851985:KSP852064 LCL851985:LCL852064 LMH851985:LMH852064 LWD851985:LWD852064 MFZ851985:MFZ852064 MPV851985:MPV852064 MZR851985:MZR852064 NJN851985:NJN852064 NTJ851985:NTJ852064 ODF851985:ODF852064 ONB851985:ONB852064 OWX851985:OWX852064 PGT851985:PGT852064 PQP851985:PQP852064 QAL851985:QAL852064 QKH851985:QKH852064 QUD851985:QUD852064 RDZ851985:RDZ852064 RNV851985:RNV852064 RXR851985:RXR852064 SHN851985:SHN852064 SRJ851985:SRJ852064 TBF851985:TBF852064 TLB851985:TLB852064 TUX851985:TUX852064 UET851985:UET852064 UOP851985:UOP852064 UYL851985:UYL852064 VIH851985:VIH852064 VSD851985:VSD852064 WBZ851985:WBZ852064 WLV851985:WLV852064 WVR851985:WVR852064 J917521:J917600 JF917521:JF917600 TB917521:TB917600 ACX917521:ACX917600 AMT917521:AMT917600 AWP917521:AWP917600 BGL917521:BGL917600 BQH917521:BQH917600 CAD917521:CAD917600 CJZ917521:CJZ917600 CTV917521:CTV917600 DDR917521:DDR917600 DNN917521:DNN917600 DXJ917521:DXJ917600 EHF917521:EHF917600 ERB917521:ERB917600 FAX917521:FAX917600 FKT917521:FKT917600 FUP917521:FUP917600 GEL917521:GEL917600 GOH917521:GOH917600 GYD917521:GYD917600 HHZ917521:HHZ917600 HRV917521:HRV917600 IBR917521:IBR917600 ILN917521:ILN917600 IVJ917521:IVJ917600 JFF917521:JFF917600 JPB917521:JPB917600 JYX917521:JYX917600 KIT917521:KIT917600 KSP917521:KSP917600 LCL917521:LCL917600 LMH917521:LMH917600 LWD917521:LWD917600 MFZ917521:MFZ917600 MPV917521:MPV917600 MZR917521:MZR917600 NJN917521:NJN917600 NTJ917521:NTJ917600 ODF917521:ODF917600 ONB917521:ONB917600 OWX917521:OWX917600 PGT917521:PGT917600 PQP917521:PQP917600 QAL917521:QAL917600 QKH917521:QKH917600 QUD917521:QUD917600 RDZ917521:RDZ917600 RNV917521:RNV917600 RXR917521:RXR917600 SHN917521:SHN917600 SRJ917521:SRJ917600 TBF917521:TBF917600 TLB917521:TLB917600 TUX917521:TUX917600 UET917521:UET917600 UOP917521:UOP917600 UYL917521:UYL917600 VIH917521:VIH917600 VSD917521:VSD917600 WBZ917521:WBZ917600 WLV917521:WLV917600 WVR917521:WVR917600 J983057:J983136 JF983057:JF983136 TB983057:TB983136 ACX983057:ACX983136 AMT983057:AMT983136 AWP983057:AWP983136 BGL983057:BGL983136 BQH983057:BQH983136 CAD983057:CAD983136 CJZ983057:CJZ983136 CTV983057:CTV983136 DDR983057:DDR983136 DNN983057:DNN983136 DXJ983057:DXJ983136 EHF983057:EHF983136 ERB983057:ERB983136 FAX983057:FAX983136 FKT983057:FKT983136 FUP983057:FUP983136 GEL983057:GEL983136 GOH983057:GOH983136 GYD983057:GYD983136 HHZ983057:HHZ983136 HRV983057:HRV983136 IBR983057:IBR983136 ILN983057:ILN983136 IVJ983057:IVJ983136 JFF983057:JFF983136 JPB983057:JPB983136 JYX983057:JYX983136 KIT983057:KIT983136 KSP983057:KSP983136 LCL983057:LCL983136 LMH983057:LMH983136 LWD983057:LWD983136 MFZ983057:MFZ983136 MPV983057:MPV983136 MZR983057:MZR983136 NJN983057:NJN983136 NTJ983057:NTJ983136 ODF983057:ODF983136 ONB983057:ONB983136 OWX983057:OWX983136 PGT983057:PGT983136 PQP983057:PQP983136 QAL983057:QAL983136 QKH983057:QKH983136 QUD983057:QUD983136 RDZ983057:RDZ983136 RNV983057:RNV983136 RXR983057:RXR983136 SHN983057:SHN983136 SRJ983057:SRJ983136 TBF983057:TBF983136 TLB983057:TLB983136 TUX983057:TUX983136 UET983057:UET983136 UOP983057:UOP983136 UYL983057:UYL983136 VIH983057:VIH983136 VSD983057:VSD983136 WBZ983057:WBZ983136 WLV983057:WLV983136 WVR983057:WVR983136 J104:J183 JF104:JF183 TB104:TB183 ACX104:ACX183 AMT104:AMT183 AWP104:AWP183 BGL104:BGL183 BQH104:BQH183 CAD104:CAD183 CJZ104:CJZ183 CTV104:CTV183 DDR104:DDR183 DNN104:DNN183 DXJ104:DXJ183 EHF104:EHF183 ERB104:ERB183 FAX104:FAX183 FKT104:FKT183 FUP104:FUP183 GEL104:GEL183 GOH104:GOH183 GYD104:GYD183 HHZ104:HHZ183 HRV104:HRV183 IBR104:IBR183 ILN104:ILN183 IVJ104:IVJ183 JFF104:JFF183 JPB104:JPB183 JYX104:JYX183 KIT104:KIT183 KSP104:KSP183 LCL104:LCL183 LMH104:LMH183 LWD104:LWD183 MFZ104:MFZ183 MPV104:MPV183 MZR104:MZR183 NJN104:NJN183 NTJ104:NTJ183 ODF104:ODF183 ONB104:ONB183 OWX104:OWX183 PGT104:PGT183 PQP104:PQP183 QAL104:QAL183 QKH104:QKH183 QUD104:QUD183 RDZ104:RDZ183 RNV104:RNV183 RXR104:RXR183 SHN104:SHN183 SRJ104:SRJ183 TBF104:TBF183 TLB104:TLB183 TUX104:TUX183 UET104:UET183 UOP104:UOP183 UYL104:UYL183 VIH104:VIH183 VSD104:VSD183 WBZ104:WBZ183 WLV104:WLV183 WVR104:WVR183 J65640:J65719 JF65640:JF65719 TB65640:TB65719 ACX65640:ACX65719 AMT65640:AMT65719 AWP65640:AWP65719 BGL65640:BGL65719 BQH65640:BQH65719 CAD65640:CAD65719 CJZ65640:CJZ65719 CTV65640:CTV65719 DDR65640:DDR65719 DNN65640:DNN65719 DXJ65640:DXJ65719 EHF65640:EHF65719 ERB65640:ERB65719 FAX65640:FAX65719 FKT65640:FKT65719 FUP65640:FUP65719 GEL65640:GEL65719 GOH65640:GOH65719 GYD65640:GYD65719 HHZ65640:HHZ65719 HRV65640:HRV65719 IBR65640:IBR65719 ILN65640:ILN65719 IVJ65640:IVJ65719 JFF65640:JFF65719 JPB65640:JPB65719 JYX65640:JYX65719 KIT65640:KIT65719 KSP65640:KSP65719 LCL65640:LCL65719 LMH65640:LMH65719 LWD65640:LWD65719 MFZ65640:MFZ65719 MPV65640:MPV65719 MZR65640:MZR65719 NJN65640:NJN65719 NTJ65640:NTJ65719 ODF65640:ODF65719 ONB65640:ONB65719 OWX65640:OWX65719 PGT65640:PGT65719 PQP65640:PQP65719 QAL65640:QAL65719 QKH65640:QKH65719 QUD65640:QUD65719 RDZ65640:RDZ65719 RNV65640:RNV65719 RXR65640:RXR65719 SHN65640:SHN65719 SRJ65640:SRJ65719 TBF65640:TBF65719 TLB65640:TLB65719 TUX65640:TUX65719 UET65640:UET65719 UOP65640:UOP65719 UYL65640:UYL65719 VIH65640:VIH65719 VSD65640:VSD65719 WBZ65640:WBZ65719 WLV65640:WLV65719 WVR65640:WVR65719 J131176:J131255 JF131176:JF131255 TB131176:TB131255 ACX131176:ACX131255 AMT131176:AMT131255 AWP131176:AWP131255 BGL131176:BGL131255 BQH131176:BQH131255 CAD131176:CAD131255 CJZ131176:CJZ131255 CTV131176:CTV131255 DDR131176:DDR131255 DNN131176:DNN131255 DXJ131176:DXJ131255 EHF131176:EHF131255 ERB131176:ERB131255 FAX131176:FAX131255 FKT131176:FKT131255 FUP131176:FUP131255 GEL131176:GEL131255 GOH131176:GOH131255 GYD131176:GYD131255 HHZ131176:HHZ131255 HRV131176:HRV131255 IBR131176:IBR131255 ILN131176:ILN131255 IVJ131176:IVJ131255 JFF131176:JFF131255 JPB131176:JPB131255 JYX131176:JYX131255 KIT131176:KIT131255 KSP131176:KSP131255 LCL131176:LCL131255 LMH131176:LMH131255 LWD131176:LWD131255 MFZ131176:MFZ131255 MPV131176:MPV131255 MZR131176:MZR131255 NJN131176:NJN131255 NTJ131176:NTJ131255 ODF131176:ODF131255 ONB131176:ONB131255 OWX131176:OWX131255 PGT131176:PGT131255 PQP131176:PQP131255 QAL131176:QAL131255 QKH131176:QKH131255 QUD131176:QUD131255 RDZ131176:RDZ131255 RNV131176:RNV131255 RXR131176:RXR131255 SHN131176:SHN131255 SRJ131176:SRJ131255 TBF131176:TBF131255 TLB131176:TLB131255 TUX131176:TUX131255 UET131176:UET131255 UOP131176:UOP131255 UYL131176:UYL131255 VIH131176:VIH131255 VSD131176:VSD131255 WBZ131176:WBZ131255 WLV131176:WLV131255 WVR131176:WVR131255 J196712:J196791 JF196712:JF196791 TB196712:TB196791 ACX196712:ACX196791 AMT196712:AMT196791 AWP196712:AWP196791 BGL196712:BGL196791 BQH196712:BQH196791 CAD196712:CAD196791 CJZ196712:CJZ196791 CTV196712:CTV196791 DDR196712:DDR196791 DNN196712:DNN196791 DXJ196712:DXJ196791 EHF196712:EHF196791 ERB196712:ERB196791 FAX196712:FAX196791 FKT196712:FKT196791 FUP196712:FUP196791 GEL196712:GEL196791 GOH196712:GOH196791 GYD196712:GYD196791 HHZ196712:HHZ196791 HRV196712:HRV196791 IBR196712:IBR196791 ILN196712:ILN196791 IVJ196712:IVJ196791 JFF196712:JFF196791 JPB196712:JPB196791 JYX196712:JYX196791 KIT196712:KIT196791 KSP196712:KSP196791 LCL196712:LCL196791 LMH196712:LMH196791 LWD196712:LWD196791 MFZ196712:MFZ196791 MPV196712:MPV196791 MZR196712:MZR196791 NJN196712:NJN196791 NTJ196712:NTJ196791 ODF196712:ODF196791 ONB196712:ONB196791 OWX196712:OWX196791 PGT196712:PGT196791 PQP196712:PQP196791 QAL196712:QAL196791 QKH196712:QKH196791 QUD196712:QUD196791 RDZ196712:RDZ196791 RNV196712:RNV196791 RXR196712:RXR196791 SHN196712:SHN196791 SRJ196712:SRJ196791 TBF196712:TBF196791 TLB196712:TLB196791 TUX196712:TUX196791 UET196712:UET196791 UOP196712:UOP196791 UYL196712:UYL196791 VIH196712:VIH196791 VSD196712:VSD196791 WBZ196712:WBZ196791 WLV196712:WLV196791 WVR196712:WVR196791 J262248:J262327 JF262248:JF262327 TB262248:TB262327 ACX262248:ACX262327 AMT262248:AMT262327 AWP262248:AWP262327 BGL262248:BGL262327 BQH262248:BQH262327 CAD262248:CAD262327 CJZ262248:CJZ262327 CTV262248:CTV262327 DDR262248:DDR262327 DNN262248:DNN262327 DXJ262248:DXJ262327 EHF262248:EHF262327 ERB262248:ERB262327 FAX262248:FAX262327 FKT262248:FKT262327 FUP262248:FUP262327 GEL262248:GEL262327 GOH262248:GOH262327 GYD262248:GYD262327 HHZ262248:HHZ262327 HRV262248:HRV262327 IBR262248:IBR262327 ILN262248:ILN262327 IVJ262248:IVJ262327 JFF262248:JFF262327 JPB262248:JPB262327 JYX262248:JYX262327 KIT262248:KIT262327 KSP262248:KSP262327 LCL262248:LCL262327 LMH262248:LMH262327 LWD262248:LWD262327 MFZ262248:MFZ262327 MPV262248:MPV262327 MZR262248:MZR262327 NJN262248:NJN262327 NTJ262248:NTJ262327 ODF262248:ODF262327 ONB262248:ONB262327 OWX262248:OWX262327 PGT262248:PGT262327 PQP262248:PQP262327 QAL262248:QAL262327 QKH262248:QKH262327 QUD262248:QUD262327 RDZ262248:RDZ262327 RNV262248:RNV262327 RXR262248:RXR262327 SHN262248:SHN262327 SRJ262248:SRJ262327 TBF262248:TBF262327 TLB262248:TLB262327 TUX262248:TUX262327 UET262248:UET262327 UOP262248:UOP262327 UYL262248:UYL262327 VIH262248:VIH262327 VSD262248:VSD262327 WBZ262248:WBZ262327 WLV262248:WLV262327 WVR262248:WVR262327 J327784:J327863 JF327784:JF327863 TB327784:TB327863 ACX327784:ACX327863 AMT327784:AMT327863 AWP327784:AWP327863 BGL327784:BGL327863 BQH327784:BQH327863 CAD327784:CAD327863 CJZ327784:CJZ327863 CTV327784:CTV327863 DDR327784:DDR327863 DNN327784:DNN327863 DXJ327784:DXJ327863 EHF327784:EHF327863 ERB327784:ERB327863 FAX327784:FAX327863 FKT327784:FKT327863 FUP327784:FUP327863 GEL327784:GEL327863 GOH327784:GOH327863 GYD327784:GYD327863 HHZ327784:HHZ327863 HRV327784:HRV327863 IBR327784:IBR327863 ILN327784:ILN327863 IVJ327784:IVJ327863 JFF327784:JFF327863 JPB327784:JPB327863 JYX327784:JYX327863 KIT327784:KIT327863 KSP327784:KSP327863 LCL327784:LCL327863 LMH327784:LMH327863 LWD327784:LWD327863 MFZ327784:MFZ327863 MPV327784:MPV327863 MZR327784:MZR327863 NJN327784:NJN327863 NTJ327784:NTJ327863 ODF327784:ODF327863 ONB327784:ONB327863 OWX327784:OWX327863 PGT327784:PGT327863 PQP327784:PQP327863 QAL327784:QAL327863 QKH327784:QKH327863 QUD327784:QUD327863 RDZ327784:RDZ327863 RNV327784:RNV327863 RXR327784:RXR327863 SHN327784:SHN327863 SRJ327784:SRJ327863 TBF327784:TBF327863 TLB327784:TLB327863 TUX327784:TUX327863 UET327784:UET327863 UOP327784:UOP327863 UYL327784:UYL327863 VIH327784:VIH327863 VSD327784:VSD327863 WBZ327784:WBZ327863 WLV327784:WLV327863 WVR327784:WVR327863 J393320:J393399 JF393320:JF393399 TB393320:TB393399 ACX393320:ACX393399 AMT393320:AMT393399 AWP393320:AWP393399 BGL393320:BGL393399 BQH393320:BQH393399 CAD393320:CAD393399 CJZ393320:CJZ393399 CTV393320:CTV393399 DDR393320:DDR393399 DNN393320:DNN393399 DXJ393320:DXJ393399 EHF393320:EHF393399 ERB393320:ERB393399 FAX393320:FAX393399 FKT393320:FKT393399 FUP393320:FUP393399 GEL393320:GEL393399 GOH393320:GOH393399 GYD393320:GYD393399 HHZ393320:HHZ393399 HRV393320:HRV393399 IBR393320:IBR393399 ILN393320:ILN393399 IVJ393320:IVJ393399 JFF393320:JFF393399 JPB393320:JPB393399 JYX393320:JYX393399 KIT393320:KIT393399 KSP393320:KSP393399 LCL393320:LCL393399 LMH393320:LMH393399 LWD393320:LWD393399 MFZ393320:MFZ393399 MPV393320:MPV393399 MZR393320:MZR393399 NJN393320:NJN393399 NTJ393320:NTJ393399 ODF393320:ODF393399 ONB393320:ONB393399 OWX393320:OWX393399 PGT393320:PGT393399 PQP393320:PQP393399 QAL393320:QAL393399 QKH393320:QKH393399 QUD393320:QUD393399 RDZ393320:RDZ393399 RNV393320:RNV393399 RXR393320:RXR393399 SHN393320:SHN393399 SRJ393320:SRJ393399 TBF393320:TBF393399 TLB393320:TLB393399 TUX393320:TUX393399 UET393320:UET393399 UOP393320:UOP393399 UYL393320:UYL393399 VIH393320:VIH393399 VSD393320:VSD393399 WBZ393320:WBZ393399 WLV393320:WLV393399 WVR393320:WVR393399 J458856:J458935 JF458856:JF458935 TB458856:TB458935 ACX458856:ACX458935 AMT458856:AMT458935 AWP458856:AWP458935 BGL458856:BGL458935 BQH458856:BQH458935 CAD458856:CAD458935 CJZ458856:CJZ458935 CTV458856:CTV458935 DDR458856:DDR458935 DNN458856:DNN458935 DXJ458856:DXJ458935 EHF458856:EHF458935 ERB458856:ERB458935 FAX458856:FAX458935 FKT458856:FKT458935 FUP458856:FUP458935 GEL458856:GEL458935 GOH458856:GOH458935 GYD458856:GYD458935 HHZ458856:HHZ458935 HRV458856:HRV458935 IBR458856:IBR458935 ILN458856:ILN458935 IVJ458856:IVJ458935 JFF458856:JFF458935 JPB458856:JPB458935 JYX458856:JYX458935 KIT458856:KIT458935 KSP458856:KSP458935 LCL458856:LCL458935 LMH458856:LMH458935 LWD458856:LWD458935 MFZ458856:MFZ458935 MPV458856:MPV458935 MZR458856:MZR458935 NJN458856:NJN458935 NTJ458856:NTJ458935 ODF458856:ODF458935 ONB458856:ONB458935 OWX458856:OWX458935 PGT458856:PGT458935 PQP458856:PQP458935 QAL458856:QAL458935 QKH458856:QKH458935 QUD458856:QUD458935 RDZ458856:RDZ458935 RNV458856:RNV458935 RXR458856:RXR458935 SHN458856:SHN458935 SRJ458856:SRJ458935 TBF458856:TBF458935 TLB458856:TLB458935 TUX458856:TUX458935 UET458856:UET458935 UOP458856:UOP458935 UYL458856:UYL458935 VIH458856:VIH458935 VSD458856:VSD458935 WBZ458856:WBZ458935 WLV458856:WLV458935 WVR458856:WVR458935 J524392:J524471 JF524392:JF524471 TB524392:TB524471 ACX524392:ACX524471 AMT524392:AMT524471 AWP524392:AWP524471 BGL524392:BGL524471 BQH524392:BQH524471 CAD524392:CAD524471 CJZ524392:CJZ524471 CTV524392:CTV524471 DDR524392:DDR524471 DNN524392:DNN524471 DXJ524392:DXJ524471 EHF524392:EHF524471 ERB524392:ERB524471 FAX524392:FAX524471 FKT524392:FKT524471 FUP524392:FUP524471 GEL524392:GEL524471 GOH524392:GOH524471 GYD524392:GYD524471 HHZ524392:HHZ524471 HRV524392:HRV524471 IBR524392:IBR524471 ILN524392:ILN524471 IVJ524392:IVJ524471 JFF524392:JFF524471 JPB524392:JPB524471 JYX524392:JYX524471 KIT524392:KIT524471 KSP524392:KSP524471 LCL524392:LCL524471 LMH524392:LMH524471 LWD524392:LWD524471 MFZ524392:MFZ524471 MPV524392:MPV524471 MZR524392:MZR524471 NJN524392:NJN524471 NTJ524392:NTJ524471 ODF524392:ODF524471 ONB524392:ONB524471 OWX524392:OWX524471 PGT524392:PGT524471 PQP524392:PQP524471 QAL524392:QAL524471 QKH524392:QKH524471 QUD524392:QUD524471 RDZ524392:RDZ524471 RNV524392:RNV524471 RXR524392:RXR524471 SHN524392:SHN524471 SRJ524392:SRJ524471 TBF524392:TBF524471 TLB524392:TLB524471 TUX524392:TUX524471 UET524392:UET524471 UOP524392:UOP524471 UYL524392:UYL524471 VIH524392:VIH524471 VSD524392:VSD524471 WBZ524392:WBZ524471 WLV524392:WLV524471 WVR524392:WVR524471 J589928:J590007 JF589928:JF590007 TB589928:TB590007 ACX589928:ACX590007 AMT589928:AMT590007 AWP589928:AWP590007 BGL589928:BGL590007 BQH589928:BQH590007 CAD589928:CAD590007 CJZ589928:CJZ590007 CTV589928:CTV590007 DDR589928:DDR590007 DNN589928:DNN590007 DXJ589928:DXJ590007 EHF589928:EHF590007 ERB589928:ERB590007 FAX589928:FAX590007 FKT589928:FKT590007 FUP589928:FUP590007 GEL589928:GEL590007 GOH589928:GOH590007 GYD589928:GYD590007 HHZ589928:HHZ590007 HRV589928:HRV590007 IBR589928:IBR590007 ILN589928:ILN590007 IVJ589928:IVJ590007 JFF589928:JFF590007 JPB589928:JPB590007 JYX589928:JYX590007 KIT589928:KIT590007 KSP589928:KSP590007 LCL589928:LCL590007 LMH589928:LMH590007 LWD589928:LWD590007 MFZ589928:MFZ590007 MPV589928:MPV590007 MZR589928:MZR590007 NJN589928:NJN590007 NTJ589928:NTJ590007 ODF589928:ODF590007 ONB589928:ONB590007 OWX589928:OWX590007 PGT589928:PGT590007 PQP589928:PQP590007 QAL589928:QAL590007 QKH589928:QKH590007 QUD589928:QUD590007 RDZ589928:RDZ590007 RNV589928:RNV590007 RXR589928:RXR590007 SHN589928:SHN590007 SRJ589928:SRJ590007 TBF589928:TBF590007 TLB589928:TLB590007 TUX589928:TUX590007 UET589928:UET590007 UOP589928:UOP590007 UYL589928:UYL590007 VIH589928:VIH590007 VSD589928:VSD590007 WBZ589928:WBZ590007 WLV589928:WLV590007 WVR589928:WVR590007 J655464:J655543 JF655464:JF655543 TB655464:TB655543 ACX655464:ACX655543 AMT655464:AMT655543 AWP655464:AWP655543 BGL655464:BGL655543 BQH655464:BQH655543 CAD655464:CAD655543 CJZ655464:CJZ655543 CTV655464:CTV655543 DDR655464:DDR655543 DNN655464:DNN655543 DXJ655464:DXJ655543 EHF655464:EHF655543 ERB655464:ERB655543 FAX655464:FAX655543 FKT655464:FKT655543 FUP655464:FUP655543 GEL655464:GEL655543 GOH655464:GOH655543 GYD655464:GYD655543 HHZ655464:HHZ655543 HRV655464:HRV655543 IBR655464:IBR655543 ILN655464:ILN655543 IVJ655464:IVJ655543 JFF655464:JFF655543 JPB655464:JPB655543 JYX655464:JYX655543 KIT655464:KIT655543 KSP655464:KSP655543 LCL655464:LCL655543 LMH655464:LMH655543 LWD655464:LWD655543 MFZ655464:MFZ655543 MPV655464:MPV655543 MZR655464:MZR655543 NJN655464:NJN655543 NTJ655464:NTJ655543 ODF655464:ODF655543 ONB655464:ONB655543 OWX655464:OWX655543 PGT655464:PGT655543 PQP655464:PQP655543 QAL655464:QAL655543 QKH655464:QKH655543 QUD655464:QUD655543 RDZ655464:RDZ655543 RNV655464:RNV655543 RXR655464:RXR655543 SHN655464:SHN655543 SRJ655464:SRJ655543 TBF655464:TBF655543 TLB655464:TLB655543 TUX655464:TUX655543 UET655464:UET655543 UOP655464:UOP655543 UYL655464:UYL655543 VIH655464:VIH655543 VSD655464:VSD655543 WBZ655464:WBZ655543 WLV655464:WLV655543 WVR655464:WVR655543 J721000:J721079 JF721000:JF721079 TB721000:TB721079 ACX721000:ACX721079 AMT721000:AMT721079 AWP721000:AWP721079 BGL721000:BGL721079 BQH721000:BQH721079 CAD721000:CAD721079 CJZ721000:CJZ721079 CTV721000:CTV721079 DDR721000:DDR721079 DNN721000:DNN721079 DXJ721000:DXJ721079 EHF721000:EHF721079 ERB721000:ERB721079 FAX721000:FAX721079 FKT721000:FKT721079 FUP721000:FUP721079 GEL721000:GEL721079 GOH721000:GOH721079 GYD721000:GYD721079 HHZ721000:HHZ721079 HRV721000:HRV721079 IBR721000:IBR721079 ILN721000:ILN721079 IVJ721000:IVJ721079 JFF721000:JFF721079 JPB721000:JPB721079 JYX721000:JYX721079 KIT721000:KIT721079 KSP721000:KSP721079 LCL721000:LCL721079 LMH721000:LMH721079 LWD721000:LWD721079 MFZ721000:MFZ721079 MPV721000:MPV721079 MZR721000:MZR721079 NJN721000:NJN721079 NTJ721000:NTJ721079 ODF721000:ODF721079 ONB721000:ONB721079 OWX721000:OWX721079 PGT721000:PGT721079 PQP721000:PQP721079 QAL721000:QAL721079 QKH721000:QKH721079 QUD721000:QUD721079 RDZ721000:RDZ721079 RNV721000:RNV721079 RXR721000:RXR721079 SHN721000:SHN721079 SRJ721000:SRJ721079 TBF721000:TBF721079 TLB721000:TLB721079 TUX721000:TUX721079 UET721000:UET721079 UOP721000:UOP721079 UYL721000:UYL721079 VIH721000:VIH721079 VSD721000:VSD721079 WBZ721000:WBZ721079 WLV721000:WLV721079 WVR721000:WVR721079 J786536:J786615 JF786536:JF786615 TB786536:TB786615 ACX786536:ACX786615 AMT786536:AMT786615 AWP786536:AWP786615 BGL786536:BGL786615 BQH786536:BQH786615 CAD786536:CAD786615 CJZ786536:CJZ786615 CTV786536:CTV786615 DDR786536:DDR786615 DNN786536:DNN786615 DXJ786536:DXJ786615 EHF786536:EHF786615 ERB786536:ERB786615 FAX786536:FAX786615 FKT786536:FKT786615 FUP786536:FUP786615 GEL786536:GEL786615 GOH786536:GOH786615 GYD786536:GYD786615 HHZ786536:HHZ786615 HRV786536:HRV786615 IBR786536:IBR786615 ILN786536:ILN786615 IVJ786536:IVJ786615 JFF786536:JFF786615 JPB786536:JPB786615 JYX786536:JYX786615 KIT786536:KIT786615 KSP786536:KSP786615 LCL786536:LCL786615 LMH786536:LMH786615 LWD786536:LWD786615 MFZ786536:MFZ786615 MPV786536:MPV786615 MZR786536:MZR786615 NJN786536:NJN786615 NTJ786536:NTJ786615 ODF786536:ODF786615 ONB786536:ONB786615 OWX786536:OWX786615 PGT786536:PGT786615 PQP786536:PQP786615 QAL786536:QAL786615 QKH786536:QKH786615 QUD786536:QUD786615 RDZ786536:RDZ786615 RNV786536:RNV786615 RXR786536:RXR786615 SHN786536:SHN786615 SRJ786536:SRJ786615 TBF786536:TBF786615 TLB786536:TLB786615 TUX786536:TUX786615 UET786536:UET786615 UOP786536:UOP786615 UYL786536:UYL786615 VIH786536:VIH786615 VSD786536:VSD786615 WBZ786536:WBZ786615 WLV786536:WLV786615 WVR786536:WVR786615 J852072:J852151 JF852072:JF852151 TB852072:TB852151 ACX852072:ACX852151 AMT852072:AMT852151 AWP852072:AWP852151 BGL852072:BGL852151 BQH852072:BQH852151 CAD852072:CAD852151 CJZ852072:CJZ852151 CTV852072:CTV852151 DDR852072:DDR852151 DNN852072:DNN852151 DXJ852072:DXJ852151 EHF852072:EHF852151 ERB852072:ERB852151 FAX852072:FAX852151 FKT852072:FKT852151 FUP852072:FUP852151 GEL852072:GEL852151 GOH852072:GOH852151 GYD852072:GYD852151 HHZ852072:HHZ852151 HRV852072:HRV852151 IBR852072:IBR852151 ILN852072:ILN852151 IVJ852072:IVJ852151 JFF852072:JFF852151 JPB852072:JPB852151 JYX852072:JYX852151 KIT852072:KIT852151 KSP852072:KSP852151 LCL852072:LCL852151 LMH852072:LMH852151 LWD852072:LWD852151 MFZ852072:MFZ852151 MPV852072:MPV852151 MZR852072:MZR852151 NJN852072:NJN852151 NTJ852072:NTJ852151 ODF852072:ODF852151 ONB852072:ONB852151 OWX852072:OWX852151 PGT852072:PGT852151 PQP852072:PQP852151 QAL852072:QAL852151 QKH852072:QKH852151 QUD852072:QUD852151 RDZ852072:RDZ852151 RNV852072:RNV852151 RXR852072:RXR852151 SHN852072:SHN852151 SRJ852072:SRJ852151 TBF852072:TBF852151 TLB852072:TLB852151 TUX852072:TUX852151 UET852072:UET852151 UOP852072:UOP852151 UYL852072:UYL852151 VIH852072:VIH852151 VSD852072:VSD852151 WBZ852072:WBZ852151 WLV852072:WLV852151 WVR852072:WVR852151 J917608:J917687 JF917608:JF917687 TB917608:TB917687 ACX917608:ACX917687 AMT917608:AMT917687 AWP917608:AWP917687 BGL917608:BGL917687 BQH917608:BQH917687 CAD917608:CAD917687 CJZ917608:CJZ917687 CTV917608:CTV917687 DDR917608:DDR917687 DNN917608:DNN917687 DXJ917608:DXJ917687 EHF917608:EHF917687 ERB917608:ERB917687 FAX917608:FAX917687 FKT917608:FKT917687 FUP917608:FUP917687 GEL917608:GEL917687 GOH917608:GOH917687 GYD917608:GYD917687 HHZ917608:HHZ917687 HRV917608:HRV917687 IBR917608:IBR917687 ILN917608:ILN917687 IVJ917608:IVJ917687 JFF917608:JFF917687 JPB917608:JPB917687 JYX917608:JYX917687 KIT917608:KIT917687 KSP917608:KSP917687 LCL917608:LCL917687 LMH917608:LMH917687 LWD917608:LWD917687 MFZ917608:MFZ917687 MPV917608:MPV917687 MZR917608:MZR917687 NJN917608:NJN917687 NTJ917608:NTJ917687 ODF917608:ODF917687 ONB917608:ONB917687 OWX917608:OWX917687 PGT917608:PGT917687 PQP917608:PQP917687 QAL917608:QAL917687 QKH917608:QKH917687 QUD917608:QUD917687 RDZ917608:RDZ917687 RNV917608:RNV917687 RXR917608:RXR917687 SHN917608:SHN917687 SRJ917608:SRJ917687 TBF917608:TBF917687 TLB917608:TLB917687 TUX917608:TUX917687 UET917608:UET917687 UOP917608:UOP917687 UYL917608:UYL917687 VIH917608:VIH917687 VSD917608:VSD917687 WBZ917608:WBZ917687 WLV917608:WLV917687 WVR917608:WVR917687 J983144:J983223 JF983144:JF983223 TB983144:TB983223 ACX983144:ACX983223 AMT983144:AMT983223 AWP983144:AWP983223 BGL983144:BGL983223 BQH983144:BQH983223 CAD983144:CAD983223 CJZ983144:CJZ983223 CTV983144:CTV983223 DDR983144:DDR983223 DNN983144:DNN983223 DXJ983144:DXJ983223 EHF983144:EHF983223 ERB983144:ERB983223 FAX983144:FAX983223 FKT983144:FKT983223 FUP983144:FUP983223 GEL983144:GEL983223 GOH983144:GOH983223 GYD983144:GYD983223 HHZ983144:HHZ983223 HRV983144:HRV983223 IBR983144:IBR983223 ILN983144:ILN983223 IVJ983144:IVJ983223 JFF983144:JFF983223 JPB983144:JPB983223 JYX983144:JYX983223 KIT983144:KIT983223 KSP983144:KSP983223 LCL983144:LCL983223 LMH983144:LMH983223 LWD983144:LWD983223 MFZ983144:MFZ983223 MPV983144:MPV983223 MZR983144:MZR983223 NJN983144:NJN983223 NTJ983144:NTJ983223 ODF983144:ODF983223 ONB983144:ONB983223 OWX983144:OWX983223 PGT983144:PGT983223 PQP983144:PQP983223 QAL983144:QAL983223 QKH983144:QKH983223 QUD983144:QUD983223 RDZ983144:RDZ983223 RNV983144:RNV983223 RXR983144:RXR983223 SHN983144:SHN983223 SRJ983144:SRJ983223 TBF983144:TBF983223 TLB983144:TLB983223 TUX983144:TUX983223 UET983144:UET983223 UOP983144:UOP983223 UYL983144:UYL983223 VIH983144:VIH983223 VSD983144:VSD983223 WBZ983144:WBZ983223 WLV983144:WLV983223 WVR983144:WVR983223"/>
    <dataValidation imeMode="off" allowBlank="1" showInputMessage="1" showErrorMessage="1" promptTitle="ナンバーカードの入力" prompt="ナンバーカードの番号は選手の名前を_x000a_入力すれば自動的に表示されます。" sqref="F104:F183 JB104:JB183 SX104:SX183 ACT104:ACT183 AMP104:AMP183 AWL104:AWL183 BGH104:BGH183 BQD104:BQD183 BZZ104:BZZ183 CJV104:CJV183 CTR104:CTR183 DDN104:DDN183 DNJ104:DNJ183 DXF104:DXF183 EHB104:EHB183 EQX104:EQX183 FAT104:FAT183 FKP104:FKP183 FUL104:FUL183 GEH104:GEH183 GOD104:GOD183 GXZ104:GXZ183 HHV104:HHV183 HRR104:HRR183 IBN104:IBN183 ILJ104:ILJ183 IVF104:IVF183 JFB104:JFB183 JOX104:JOX183 JYT104:JYT183 KIP104:KIP183 KSL104:KSL183 LCH104:LCH183 LMD104:LMD183 LVZ104:LVZ183 MFV104:MFV183 MPR104:MPR183 MZN104:MZN183 NJJ104:NJJ183 NTF104:NTF183 ODB104:ODB183 OMX104:OMX183 OWT104:OWT183 PGP104:PGP183 PQL104:PQL183 QAH104:QAH183 QKD104:QKD183 QTZ104:QTZ183 RDV104:RDV183 RNR104:RNR183 RXN104:RXN183 SHJ104:SHJ183 SRF104:SRF183 TBB104:TBB183 TKX104:TKX183 TUT104:TUT183 UEP104:UEP183 UOL104:UOL183 UYH104:UYH183 VID104:VID183 VRZ104:VRZ183 WBV104:WBV183 WLR104:WLR183 WVN104:WVN183 F65640:F65719 JB65640:JB65719 SX65640:SX65719 ACT65640:ACT65719 AMP65640:AMP65719 AWL65640:AWL65719 BGH65640:BGH65719 BQD65640:BQD65719 BZZ65640:BZZ65719 CJV65640:CJV65719 CTR65640:CTR65719 DDN65640:DDN65719 DNJ65640:DNJ65719 DXF65640:DXF65719 EHB65640:EHB65719 EQX65640:EQX65719 FAT65640:FAT65719 FKP65640:FKP65719 FUL65640:FUL65719 GEH65640:GEH65719 GOD65640:GOD65719 GXZ65640:GXZ65719 HHV65640:HHV65719 HRR65640:HRR65719 IBN65640:IBN65719 ILJ65640:ILJ65719 IVF65640:IVF65719 JFB65640:JFB65719 JOX65640:JOX65719 JYT65640:JYT65719 KIP65640:KIP65719 KSL65640:KSL65719 LCH65640:LCH65719 LMD65640:LMD65719 LVZ65640:LVZ65719 MFV65640:MFV65719 MPR65640:MPR65719 MZN65640:MZN65719 NJJ65640:NJJ65719 NTF65640:NTF65719 ODB65640:ODB65719 OMX65640:OMX65719 OWT65640:OWT65719 PGP65640:PGP65719 PQL65640:PQL65719 QAH65640:QAH65719 QKD65640:QKD65719 QTZ65640:QTZ65719 RDV65640:RDV65719 RNR65640:RNR65719 RXN65640:RXN65719 SHJ65640:SHJ65719 SRF65640:SRF65719 TBB65640:TBB65719 TKX65640:TKX65719 TUT65640:TUT65719 UEP65640:UEP65719 UOL65640:UOL65719 UYH65640:UYH65719 VID65640:VID65719 VRZ65640:VRZ65719 WBV65640:WBV65719 WLR65640:WLR65719 WVN65640:WVN65719 F131176:F131255 JB131176:JB131255 SX131176:SX131255 ACT131176:ACT131255 AMP131176:AMP131255 AWL131176:AWL131255 BGH131176:BGH131255 BQD131176:BQD131255 BZZ131176:BZZ131255 CJV131176:CJV131255 CTR131176:CTR131255 DDN131176:DDN131255 DNJ131176:DNJ131255 DXF131176:DXF131255 EHB131176:EHB131255 EQX131176:EQX131255 FAT131176:FAT131255 FKP131176:FKP131255 FUL131176:FUL131255 GEH131176:GEH131255 GOD131176:GOD131255 GXZ131176:GXZ131255 HHV131176:HHV131255 HRR131176:HRR131255 IBN131176:IBN131255 ILJ131176:ILJ131255 IVF131176:IVF131255 JFB131176:JFB131255 JOX131176:JOX131255 JYT131176:JYT131255 KIP131176:KIP131255 KSL131176:KSL131255 LCH131176:LCH131255 LMD131176:LMD131255 LVZ131176:LVZ131255 MFV131176:MFV131255 MPR131176:MPR131255 MZN131176:MZN131255 NJJ131176:NJJ131255 NTF131176:NTF131255 ODB131176:ODB131255 OMX131176:OMX131255 OWT131176:OWT131255 PGP131176:PGP131255 PQL131176:PQL131255 QAH131176:QAH131255 QKD131176:QKD131255 QTZ131176:QTZ131255 RDV131176:RDV131255 RNR131176:RNR131255 RXN131176:RXN131255 SHJ131176:SHJ131255 SRF131176:SRF131255 TBB131176:TBB131255 TKX131176:TKX131255 TUT131176:TUT131255 UEP131176:UEP131255 UOL131176:UOL131255 UYH131176:UYH131255 VID131176:VID131255 VRZ131176:VRZ131255 WBV131176:WBV131255 WLR131176:WLR131255 WVN131176:WVN131255 F196712:F196791 JB196712:JB196791 SX196712:SX196791 ACT196712:ACT196791 AMP196712:AMP196791 AWL196712:AWL196791 BGH196712:BGH196791 BQD196712:BQD196791 BZZ196712:BZZ196791 CJV196712:CJV196791 CTR196712:CTR196791 DDN196712:DDN196791 DNJ196712:DNJ196791 DXF196712:DXF196791 EHB196712:EHB196791 EQX196712:EQX196791 FAT196712:FAT196791 FKP196712:FKP196791 FUL196712:FUL196791 GEH196712:GEH196791 GOD196712:GOD196791 GXZ196712:GXZ196791 HHV196712:HHV196791 HRR196712:HRR196791 IBN196712:IBN196791 ILJ196712:ILJ196791 IVF196712:IVF196791 JFB196712:JFB196791 JOX196712:JOX196791 JYT196712:JYT196791 KIP196712:KIP196791 KSL196712:KSL196791 LCH196712:LCH196791 LMD196712:LMD196791 LVZ196712:LVZ196791 MFV196712:MFV196791 MPR196712:MPR196791 MZN196712:MZN196791 NJJ196712:NJJ196791 NTF196712:NTF196791 ODB196712:ODB196791 OMX196712:OMX196791 OWT196712:OWT196791 PGP196712:PGP196791 PQL196712:PQL196791 QAH196712:QAH196791 QKD196712:QKD196791 QTZ196712:QTZ196791 RDV196712:RDV196791 RNR196712:RNR196791 RXN196712:RXN196791 SHJ196712:SHJ196791 SRF196712:SRF196791 TBB196712:TBB196791 TKX196712:TKX196791 TUT196712:TUT196791 UEP196712:UEP196791 UOL196712:UOL196791 UYH196712:UYH196791 VID196712:VID196791 VRZ196712:VRZ196791 WBV196712:WBV196791 WLR196712:WLR196791 WVN196712:WVN196791 F262248:F262327 JB262248:JB262327 SX262248:SX262327 ACT262248:ACT262327 AMP262248:AMP262327 AWL262248:AWL262327 BGH262248:BGH262327 BQD262248:BQD262327 BZZ262248:BZZ262327 CJV262248:CJV262327 CTR262248:CTR262327 DDN262248:DDN262327 DNJ262248:DNJ262327 DXF262248:DXF262327 EHB262248:EHB262327 EQX262248:EQX262327 FAT262248:FAT262327 FKP262248:FKP262327 FUL262248:FUL262327 GEH262248:GEH262327 GOD262248:GOD262327 GXZ262248:GXZ262327 HHV262248:HHV262327 HRR262248:HRR262327 IBN262248:IBN262327 ILJ262248:ILJ262327 IVF262248:IVF262327 JFB262248:JFB262327 JOX262248:JOX262327 JYT262248:JYT262327 KIP262248:KIP262327 KSL262248:KSL262327 LCH262248:LCH262327 LMD262248:LMD262327 LVZ262248:LVZ262327 MFV262248:MFV262327 MPR262248:MPR262327 MZN262248:MZN262327 NJJ262248:NJJ262327 NTF262248:NTF262327 ODB262248:ODB262327 OMX262248:OMX262327 OWT262248:OWT262327 PGP262248:PGP262327 PQL262248:PQL262327 QAH262248:QAH262327 QKD262248:QKD262327 QTZ262248:QTZ262327 RDV262248:RDV262327 RNR262248:RNR262327 RXN262248:RXN262327 SHJ262248:SHJ262327 SRF262248:SRF262327 TBB262248:TBB262327 TKX262248:TKX262327 TUT262248:TUT262327 UEP262248:UEP262327 UOL262248:UOL262327 UYH262248:UYH262327 VID262248:VID262327 VRZ262248:VRZ262327 WBV262248:WBV262327 WLR262248:WLR262327 WVN262248:WVN262327 F327784:F327863 JB327784:JB327863 SX327784:SX327863 ACT327784:ACT327863 AMP327784:AMP327863 AWL327784:AWL327863 BGH327784:BGH327863 BQD327784:BQD327863 BZZ327784:BZZ327863 CJV327784:CJV327863 CTR327784:CTR327863 DDN327784:DDN327863 DNJ327784:DNJ327863 DXF327784:DXF327863 EHB327784:EHB327863 EQX327784:EQX327863 FAT327784:FAT327863 FKP327784:FKP327863 FUL327784:FUL327863 GEH327784:GEH327863 GOD327784:GOD327863 GXZ327784:GXZ327863 HHV327784:HHV327863 HRR327784:HRR327863 IBN327784:IBN327863 ILJ327784:ILJ327863 IVF327784:IVF327863 JFB327784:JFB327863 JOX327784:JOX327863 JYT327784:JYT327863 KIP327784:KIP327863 KSL327784:KSL327863 LCH327784:LCH327863 LMD327784:LMD327863 LVZ327784:LVZ327863 MFV327784:MFV327863 MPR327784:MPR327863 MZN327784:MZN327863 NJJ327784:NJJ327863 NTF327784:NTF327863 ODB327784:ODB327863 OMX327784:OMX327863 OWT327784:OWT327863 PGP327784:PGP327863 PQL327784:PQL327863 QAH327784:QAH327863 QKD327784:QKD327863 QTZ327784:QTZ327863 RDV327784:RDV327863 RNR327784:RNR327863 RXN327784:RXN327863 SHJ327784:SHJ327863 SRF327784:SRF327863 TBB327784:TBB327863 TKX327784:TKX327863 TUT327784:TUT327863 UEP327784:UEP327863 UOL327784:UOL327863 UYH327784:UYH327863 VID327784:VID327863 VRZ327784:VRZ327863 WBV327784:WBV327863 WLR327784:WLR327863 WVN327784:WVN327863 F393320:F393399 JB393320:JB393399 SX393320:SX393399 ACT393320:ACT393399 AMP393320:AMP393399 AWL393320:AWL393399 BGH393320:BGH393399 BQD393320:BQD393399 BZZ393320:BZZ393399 CJV393320:CJV393399 CTR393320:CTR393399 DDN393320:DDN393399 DNJ393320:DNJ393399 DXF393320:DXF393399 EHB393320:EHB393399 EQX393320:EQX393399 FAT393320:FAT393399 FKP393320:FKP393399 FUL393320:FUL393399 GEH393320:GEH393399 GOD393320:GOD393399 GXZ393320:GXZ393399 HHV393320:HHV393399 HRR393320:HRR393399 IBN393320:IBN393399 ILJ393320:ILJ393399 IVF393320:IVF393399 JFB393320:JFB393399 JOX393320:JOX393399 JYT393320:JYT393399 KIP393320:KIP393399 KSL393320:KSL393399 LCH393320:LCH393399 LMD393320:LMD393399 LVZ393320:LVZ393399 MFV393320:MFV393399 MPR393320:MPR393399 MZN393320:MZN393399 NJJ393320:NJJ393399 NTF393320:NTF393399 ODB393320:ODB393399 OMX393320:OMX393399 OWT393320:OWT393399 PGP393320:PGP393399 PQL393320:PQL393399 QAH393320:QAH393399 QKD393320:QKD393399 QTZ393320:QTZ393399 RDV393320:RDV393399 RNR393320:RNR393399 RXN393320:RXN393399 SHJ393320:SHJ393399 SRF393320:SRF393399 TBB393320:TBB393399 TKX393320:TKX393399 TUT393320:TUT393399 UEP393320:UEP393399 UOL393320:UOL393399 UYH393320:UYH393399 VID393320:VID393399 VRZ393320:VRZ393399 WBV393320:WBV393399 WLR393320:WLR393399 WVN393320:WVN393399 F458856:F458935 JB458856:JB458935 SX458856:SX458935 ACT458856:ACT458935 AMP458856:AMP458935 AWL458856:AWL458935 BGH458856:BGH458935 BQD458856:BQD458935 BZZ458856:BZZ458935 CJV458856:CJV458935 CTR458856:CTR458935 DDN458856:DDN458935 DNJ458856:DNJ458935 DXF458856:DXF458935 EHB458856:EHB458935 EQX458856:EQX458935 FAT458856:FAT458935 FKP458856:FKP458935 FUL458856:FUL458935 GEH458856:GEH458935 GOD458856:GOD458935 GXZ458856:GXZ458935 HHV458856:HHV458935 HRR458856:HRR458935 IBN458856:IBN458935 ILJ458856:ILJ458935 IVF458856:IVF458935 JFB458856:JFB458935 JOX458856:JOX458935 JYT458856:JYT458935 KIP458856:KIP458935 KSL458856:KSL458935 LCH458856:LCH458935 LMD458856:LMD458935 LVZ458856:LVZ458935 MFV458856:MFV458935 MPR458856:MPR458935 MZN458856:MZN458935 NJJ458856:NJJ458935 NTF458856:NTF458935 ODB458856:ODB458935 OMX458856:OMX458935 OWT458856:OWT458935 PGP458856:PGP458935 PQL458856:PQL458935 QAH458856:QAH458935 QKD458856:QKD458935 QTZ458856:QTZ458935 RDV458856:RDV458935 RNR458856:RNR458935 RXN458856:RXN458935 SHJ458856:SHJ458935 SRF458856:SRF458935 TBB458856:TBB458935 TKX458856:TKX458935 TUT458856:TUT458935 UEP458856:UEP458935 UOL458856:UOL458935 UYH458856:UYH458935 VID458856:VID458935 VRZ458856:VRZ458935 WBV458856:WBV458935 WLR458856:WLR458935 WVN458856:WVN458935 F524392:F524471 JB524392:JB524471 SX524392:SX524471 ACT524392:ACT524471 AMP524392:AMP524471 AWL524392:AWL524471 BGH524392:BGH524471 BQD524392:BQD524471 BZZ524392:BZZ524471 CJV524392:CJV524471 CTR524392:CTR524471 DDN524392:DDN524471 DNJ524392:DNJ524471 DXF524392:DXF524471 EHB524392:EHB524471 EQX524392:EQX524471 FAT524392:FAT524471 FKP524392:FKP524471 FUL524392:FUL524471 GEH524392:GEH524471 GOD524392:GOD524471 GXZ524392:GXZ524471 HHV524392:HHV524471 HRR524392:HRR524471 IBN524392:IBN524471 ILJ524392:ILJ524471 IVF524392:IVF524471 JFB524392:JFB524471 JOX524392:JOX524471 JYT524392:JYT524471 KIP524392:KIP524471 KSL524392:KSL524471 LCH524392:LCH524471 LMD524392:LMD524471 LVZ524392:LVZ524471 MFV524392:MFV524471 MPR524392:MPR524471 MZN524392:MZN524471 NJJ524392:NJJ524471 NTF524392:NTF524471 ODB524392:ODB524471 OMX524392:OMX524471 OWT524392:OWT524471 PGP524392:PGP524471 PQL524392:PQL524471 QAH524392:QAH524471 QKD524392:QKD524471 QTZ524392:QTZ524471 RDV524392:RDV524471 RNR524392:RNR524471 RXN524392:RXN524471 SHJ524392:SHJ524471 SRF524392:SRF524471 TBB524392:TBB524471 TKX524392:TKX524471 TUT524392:TUT524471 UEP524392:UEP524471 UOL524392:UOL524471 UYH524392:UYH524471 VID524392:VID524471 VRZ524392:VRZ524471 WBV524392:WBV524471 WLR524392:WLR524471 WVN524392:WVN524471 F589928:F590007 JB589928:JB590007 SX589928:SX590007 ACT589928:ACT590007 AMP589928:AMP590007 AWL589928:AWL590007 BGH589928:BGH590007 BQD589928:BQD590007 BZZ589928:BZZ590007 CJV589928:CJV590007 CTR589928:CTR590007 DDN589928:DDN590007 DNJ589928:DNJ590007 DXF589928:DXF590007 EHB589928:EHB590007 EQX589928:EQX590007 FAT589928:FAT590007 FKP589928:FKP590007 FUL589928:FUL590007 GEH589928:GEH590007 GOD589928:GOD590007 GXZ589928:GXZ590007 HHV589928:HHV590007 HRR589928:HRR590007 IBN589928:IBN590007 ILJ589928:ILJ590007 IVF589928:IVF590007 JFB589928:JFB590007 JOX589928:JOX590007 JYT589928:JYT590007 KIP589928:KIP590007 KSL589928:KSL590007 LCH589928:LCH590007 LMD589928:LMD590007 LVZ589928:LVZ590007 MFV589928:MFV590007 MPR589928:MPR590007 MZN589928:MZN590007 NJJ589928:NJJ590007 NTF589928:NTF590007 ODB589928:ODB590007 OMX589928:OMX590007 OWT589928:OWT590007 PGP589928:PGP590007 PQL589928:PQL590007 QAH589928:QAH590007 QKD589928:QKD590007 QTZ589928:QTZ590007 RDV589928:RDV590007 RNR589928:RNR590007 RXN589928:RXN590007 SHJ589928:SHJ590007 SRF589928:SRF590007 TBB589928:TBB590007 TKX589928:TKX590007 TUT589928:TUT590007 UEP589928:UEP590007 UOL589928:UOL590007 UYH589928:UYH590007 VID589928:VID590007 VRZ589928:VRZ590007 WBV589928:WBV590007 WLR589928:WLR590007 WVN589928:WVN590007 F655464:F655543 JB655464:JB655543 SX655464:SX655543 ACT655464:ACT655543 AMP655464:AMP655543 AWL655464:AWL655543 BGH655464:BGH655543 BQD655464:BQD655543 BZZ655464:BZZ655543 CJV655464:CJV655543 CTR655464:CTR655543 DDN655464:DDN655543 DNJ655464:DNJ655543 DXF655464:DXF655543 EHB655464:EHB655543 EQX655464:EQX655543 FAT655464:FAT655543 FKP655464:FKP655543 FUL655464:FUL655543 GEH655464:GEH655543 GOD655464:GOD655543 GXZ655464:GXZ655543 HHV655464:HHV655543 HRR655464:HRR655543 IBN655464:IBN655543 ILJ655464:ILJ655543 IVF655464:IVF655543 JFB655464:JFB655543 JOX655464:JOX655543 JYT655464:JYT655543 KIP655464:KIP655543 KSL655464:KSL655543 LCH655464:LCH655543 LMD655464:LMD655543 LVZ655464:LVZ655543 MFV655464:MFV655543 MPR655464:MPR655543 MZN655464:MZN655543 NJJ655464:NJJ655543 NTF655464:NTF655543 ODB655464:ODB655543 OMX655464:OMX655543 OWT655464:OWT655543 PGP655464:PGP655543 PQL655464:PQL655543 QAH655464:QAH655543 QKD655464:QKD655543 QTZ655464:QTZ655543 RDV655464:RDV655543 RNR655464:RNR655543 RXN655464:RXN655543 SHJ655464:SHJ655543 SRF655464:SRF655543 TBB655464:TBB655543 TKX655464:TKX655543 TUT655464:TUT655543 UEP655464:UEP655543 UOL655464:UOL655543 UYH655464:UYH655543 VID655464:VID655543 VRZ655464:VRZ655543 WBV655464:WBV655543 WLR655464:WLR655543 WVN655464:WVN655543 F721000:F721079 JB721000:JB721079 SX721000:SX721079 ACT721000:ACT721079 AMP721000:AMP721079 AWL721000:AWL721079 BGH721000:BGH721079 BQD721000:BQD721079 BZZ721000:BZZ721079 CJV721000:CJV721079 CTR721000:CTR721079 DDN721000:DDN721079 DNJ721000:DNJ721079 DXF721000:DXF721079 EHB721000:EHB721079 EQX721000:EQX721079 FAT721000:FAT721079 FKP721000:FKP721079 FUL721000:FUL721079 GEH721000:GEH721079 GOD721000:GOD721079 GXZ721000:GXZ721079 HHV721000:HHV721079 HRR721000:HRR721079 IBN721000:IBN721079 ILJ721000:ILJ721079 IVF721000:IVF721079 JFB721000:JFB721079 JOX721000:JOX721079 JYT721000:JYT721079 KIP721000:KIP721079 KSL721000:KSL721079 LCH721000:LCH721079 LMD721000:LMD721079 LVZ721000:LVZ721079 MFV721000:MFV721079 MPR721000:MPR721079 MZN721000:MZN721079 NJJ721000:NJJ721079 NTF721000:NTF721079 ODB721000:ODB721079 OMX721000:OMX721079 OWT721000:OWT721079 PGP721000:PGP721079 PQL721000:PQL721079 QAH721000:QAH721079 QKD721000:QKD721079 QTZ721000:QTZ721079 RDV721000:RDV721079 RNR721000:RNR721079 RXN721000:RXN721079 SHJ721000:SHJ721079 SRF721000:SRF721079 TBB721000:TBB721079 TKX721000:TKX721079 TUT721000:TUT721079 UEP721000:UEP721079 UOL721000:UOL721079 UYH721000:UYH721079 VID721000:VID721079 VRZ721000:VRZ721079 WBV721000:WBV721079 WLR721000:WLR721079 WVN721000:WVN721079 F786536:F786615 JB786536:JB786615 SX786536:SX786615 ACT786536:ACT786615 AMP786536:AMP786615 AWL786536:AWL786615 BGH786536:BGH786615 BQD786536:BQD786615 BZZ786536:BZZ786615 CJV786536:CJV786615 CTR786536:CTR786615 DDN786536:DDN786615 DNJ786536:DNJ786615 DXF786536:DXF786615 EHB786536:EHB786615 EQX786536:EQX786615 FAT786536:FAT786615 FKP786536:FKP786615 FUL786536:FUL786615 GEH786536:GEH786615 GOD786536:GOD786615 GXZ786536:GXZ786615 HHV786536:HHV786615 HRR786536:HRR786615 IBN786536:IBN786615 ILJ786536:ILJ786615 IVF786536:IVF786615 JFB786536:JFB786615 JOX786536:JOX786615 JYT786536:JYT786615 KIP786536:KIP786615 KSL786536:KSL786615 LCH786536:LCH786615 LMD786536:LMD786615 LVZ786536:LVZ786615 MFV786536:MFV786615 MPR786536:MPR786615 MZN786536:MZN786615 NJJ786536:NJJ786615 NTF786536:NTF786615 ODB786536:ODB786615 OMX786536:OMX786615 OWT786536:OWT786615 PGP786536:PGP786615 PQL786536:PQL786615 QAH786536:QAH786615 QKD786536:QKD786615 QTZ786536:QTZ786615 RDV786536:RDV786615 RNR786536:RNR786615 RXN786536:RXN786615 SHJ786536:SHJ786615 SRF786536:SRF786615 TBB786536:TBB786615 TKX786536:TKX786615 TUT786536:TUT786615 UEP786536:UEP786615 UOL786536:UOL786615 UYH786536:UYH786615 VID786536:VID786615 VRZ786536:VRZ786615 WBV786536:WBV786615 WLR786536:WLR786615 WVN786536:WVN786615 F852072:F852151 JB852072:JB852151 SX852072:SX852151 ACT852072:ACT852151 AMP852072:AMP852151 AWL852072:AWL852151 BGH852072:BGH852151 BQD852072:BQD852151 BZZ852072:BZZ852151 CJV852072:CJV852151 CTR852072:CTR852151 DDN852072:DDN852151 DNJ852072:DNJ852151 DXF852072:DXF852151 EHB852072:EHB852151 EQX852072:EQX852151 FAT852072:FAT852151 FKP852072:FKP852151 FUL852072:FUL852151 GEH852072:GEH852151 GOD852072:GOD852151 GXZ852072:GXZ852151 HHV852072:HHV852151 HRR852072:HRR852151 IBN852072:IBN852151 ILJ852072:ILJ852151 IVF852072:IVF852151 JFB852072:JFB852151 JOX852072:JOX852151 JYT852072:JYT852151 KIP852072:KIP852151 KSL852072:KSL852151 LCH852072:LCH852151 LMD852072:LMD852151 LVZ852072:LVZ852151 MFV852072:MFV852151 MPR852072:MPR852151 MZN852072:MZN852151 NJJ852072:NJJ852151 NTF852072:NTF852151 ODB852072:ODB852151 OMX852072:OMX852151 OWT852072:OWT852151 PGP852072:PGP852151 PQL852072:PQL852151 QAH852072:QAH852151 QKD852072:QKD852151 QTZ852072:QTZ852151 RDV852072:RDV852151 RNR852072:RNR852151 RXN852072:RXN852151 SHJ852072:SHJ852151 SRF852072:SRF852151 TBB852072:TBB852151 TKX852072:TKX852151 TUT852072:TUT852151 UEP852072:UEP852151 UOL852072:UOL852151 UYH852072:UYH852151 VID852072:VID852151 VRZ852072:VRZ852151 WBV852072:WBV852151 WLR852072:WLR852151 WVN852072:WVN852151 F917608:F917687 JB917608:JB917687 SX917608:SX917687 ACT917608:ACT917687 AMP917608:AMP917687 AWL917608:AWL917687 BGH917608:BGH917687 BQD917608:BQD917687 BZZ917608:BZZ917687 CJV917608:CJV917687 CTR917608:CTR917687 DDN917608:DDN917687 DNJ917608:DNJ917687 DXF917608:DXF917687 EHB917608:EHB917687 EQX917608:EQX917687 FAT917608:FAT917687 FKP917608:FKP917687 FUL917608:FUL917687 GEH917608:GEH917687 GOD917608:GOD917687 GXZ917608:GXZ917687 HHV917608:HHV917687 HRR917608:HRR917687 IBN917608:IBN917687 ILJ917608:ILJ917687 IVF917608:IVF917687 JFB917608:JFB917687 JOX917608:JOX917687 JYT917608:JYT917687 KIP917608:KIP917687 KSL917608:KSL917687 LCH917608:LCH917687 LMD917608:LMD917687 LVZ917608:LVZ917687 MFV917608:MFV917687 MPR917608:MPR917687 MZN917608:MZN917687 NJJ917608:NJJ917687 NTF917608:NTF917687 ODB917608:ODB917687 OMX917608:OMX917687 OWT917608:OWT917687 PGP917608:PGP917687 PQL917608:PQL917687 QAH917608:QAH917687 QKD917608:QKD917687 QTZ917608:QTZ917687 RDV917608:RDV917687 RNR917608:RNR917687 RXN917608:RXN917687 SHJ917608:SHJ917687 SRF917608:SRF917687 TBB917608:TBB917687 TKX917608:TKX917687 TUT917608:TUT917687 UEP917608:UEP917687 UOL917608:UOL917687 UYH917608:UYH917687 VID917608:VID917687 VRZ917608:VRZ917687 WBV917608:WBV917687 WLR917608:WLR917687 WVN917608:WVN917687 F983144:F983223 JB983144:JB983223 SX983144:SX983223 ACT983144:ACT983223 AMP983144:AMP983223 AWL983144:AWL983223 BGH983144:BGH983223 BQD983144:BQD983223 BZZ983144:BZZ983223 CJV983144:CJV983223 CTR983144:CTR983223 DDN983144:DDN983223 DNJ983144:DNJ983223 DXF983144:DXF983223 EHB983144:EHB983223 EQX983144:EQX983223 FAT983144:FAT983223 FKP983144:FKP983223 FUL983144:FUL983223 GEH983144:GEH983223 GOD983144:GOD983223 GXZ983144:GXZ983223 HHV983144:HHV983223 HRR983144:HRR983223 IBN983144:IBN983223 ILJ983144:ILJ983223 IVF983144:IVF983223 JFB983144:JFB983223 JOX983144:JOX983223 JYT983144:JYT983223 KIP983144:KIP983223 KSL983144:KSL983223 LCH983144:LCH983223 LMD983144:LMD983223 LVZ983144:LVZ983223 MFV983144:MFV983223 MPR983144:MPR983223 MZN983144:MZN983223 NJJ983144:NJJ983223 NTF983144:NTF983223 ODB983144:ODB983223 OMX983144:OMX983223 OWT983144:OWT983223 PGP983144:PGP983223 PQL983144:PQL983223 QAH983144:QAH983223 QKD983144:QKD983223 QTZ983144:QTZ983223 RDV983144:RDV983223 RNR983144:RNR983223 RXN983144:RXN983223 SHJ983144:SHJ983223 SRF983144:SRF983223 TBB983144:TBB983223 TKX983144:TKX983223 TUT983144:TUT983223 UEP983144:UEP983223 UOL983144:UOL983223 UYH983144:UYH983223 VID983144:VID983223 VRZ983144:VRZ983223 WBV983144:WBV983223 WLR983144:WLR983223 WVN983144:WVN983223 F17:F96 JB17:JB96 SX17:SX96 ACT17:ACT96 AMP17:AMP96 AWL17:AWL96 BGH17:BGH96 BQD17:BQD96 BZZ17:BZZ96 CJV17:CJV96 CTR17:CTR96 DDN17:DDN96 DNJ17:DNJ96 DXF17:DXF96 EHB17:EHB96 EQX17:EQX96 FAT17:FAT96 FKP17:FKP96 FUL17:FUL96 GEH17:GEH96 GOD17:GOD96 GXZ17:GXZ96 HHV17:HHV96 HRR17:HRR96 IBN17:IBN96 ILJ17:ILJ96 IVF17:IVF96 JFB17:JFB96 JOX17:JOX96 JYT17:JYT96 KIP17:KIP96 KSL17:KSL96 LCH17:LCH96 LMD17:LMD96 LVZ17:LVZ96 MFV17:MFV96 MPR17:MPR96 MZN17:MZN96 NJJ17:NJJ96 NTF17:NTF96 ODB17:ODB96 OMX17:OMX96 OWT17:OWT96 PGP17:PGP96 PQL17:PQL96 QAH17:QAH96 QKD17:QKD96 QTZ17:QTZ96 RDV17:RDV96 RNR17:RNR96 RXN17:RXN96 SHJ17:SHJ96 SRF17:SRF96 TBB17:TBB96 TKX17:TKX96 TUT17:TUT96 UEP17:UEP96 UOL17:UOL96 UYH17:UYH96 VID17:VID96 VRZ17:VRZ96 WBV17:WBV96 WLR17:WLR96 WVN17:WVN96 F65553:F65632 JB65553:JB65632 SX65553:SX65632 ACT65553:ACT65632 AMP65553:AMP65632 AWL65553:AWL65632 BGH65553:BGH65632 BQD65553:BQD65632 BZZ65553:BZZ65632 CJV65553:CJV65632 CTR65553:CTR65632 DDN65553:DDN65632 DNJ65553:DNJ65632 DXF65553:DXF65632 EHB65553:EHB65632 EQX65553:EQX65632 FAT65553:FAT65632 FKP65553:FKP65632 FUL65553:FUL65632 GEH65553:GEH65632 GOD65553:GOD65632 GXZ65553:GXZ65632 HHV65553:HHV65632 HRR65553:HRR65632 IBN65553:IBN65632 ILJ65553:ILJ65632 IVF65553:IVF65632 JFB65553:JFB65632 JOX65553:JOX65632 JYT65553:JYT65632 KIP65553:KIP65632 KSL65553:KSL65632 LCH65553:LCH65632 LMD65553:LMD65632 LVZ65553:LVZ65632 MFV65553:MFV65632 MPR65553:MPR65632 MZN65553:MZN65632 NJJ65553:NJJ65632 NTF65553:NTF65632 ODB65553:ODB65632 OMX65553:OMX65632 OWT65553:OWT65632 PGP65553:PGP65632 PQL65553:PQL65632 QAH65553:QAH65632 QKD65553:QKD65632 QTZ65553:QTZ65632 RDV65553:RDV65632 RNR65553:RNR65632 RXN65553:RXN65632 SHJ65553:SHJ65632 SRF65553:SRF65632 TBB65553:TBB65632 TKX65553:TKX65632 TUT65553:TUT65632 UEP65553:UEP65632 UOL65553:UOL65632 UYH65553:UYH65632 VID65553:VID65632 VRZ65553:VRZ65632 WBV65553:WBV65632 WLR65553:WLR65632 WVN65553:WVN65632 F131089:F131168 JB131089:JB131168 SX131089:SX131168 ACT131089:ACT131168 AMP131089:AMP131168 AWL131089:AWL131168 BGH131089:BGH131168 BQD131089:BQD131168 BZZ131089:BZZ131168 CJV131089:CJV131168 CTR131089:CTR131168 DDN131089:DDN131168 DNJ131089:DNJ131168 DXF131089:DXF131168 EHB131089:EHB131168 EQX131089:EQX131168 FAT131089:FAT131168 FKP131089:FKP131168 FUL131089:FUL131168 GEH131089:GEH131168 GOD131089:GOD131168 GXZ131089:GXZ131168 HHV131089:HHV131168 HRR131089:HRR131168 IBN131089:IBN131168 ILJ131089:ILJ131168 IVF131089:IVF131168 JFB131089:JFB131168 JOX131089:JOX131168 JYT131089:JYT131168 KIP131089:KIP131168 KSL131089:KSL131168 LCH131089:LCH131168 LMD131089:LMD131168 LVZ131089:LVZ131168 MFV131089:MFV131168 MPR131089:MPR131168 MZN131089:MZN131168 NJJ131089:NJJ131168 NTF131089:NTF131168 ODB131089:ODB131168 OMX131089:OMX131168 OWT131089:OWT131168 PGP131089:PGP131168 PQL131089:PQL131168 QAH131089:QAH131168 QKD131089:QKD131168 QTZ131089:QTZ131168 RDV131089:RDV131168 RNR131089:RNR131168 RXN131089:RXN131168 SHJ131089:SHJ131168 SRF131089:SRF131168 TBB131089:TBB131168 TKX131089:TKX131168 TUT131089:TUT131168 UEP131089:UEP131168 UOL131089:UOL131168 UYH131089:UYH131168 VID131089:VID131168 VRZ131089:VRZ131168 WBV131089:WBV131168 WLR131089:WLR131168 WVN131089:WVN131168 F196625:F196704 JB196625:JB196704 SX196625:SX196704 ACT196625:ACT196704 AMP196625:AMP196704 AWL196625:AWL196704 BGH196625:BGH196704 BQD196625:BQD196704 BZZ196625:BZZ196704 CJV196625:CJV196704 CTR196625:CTR196704 DDN196625:DDN196704 DNJ196625:DNJ196704 DXF196625:DXF196704 EHB196625:EHB196704 EQX196625:EQX196704 FAT196625:FAT196704 FKP196625:FKP196704 FUL196625:FUL196704 GEH196625:GEH196704 GOD196625:GOD196704 GXZ196625:GXZ196704 HHV196625:HHV196704 HRR196625:HRR196704 IBN196625:IBN196704 ILJ196625:ILJ196704 IVF196625:IVF196704 JFB196625:JFB196704 JOX196625:JOX196704 JYT196625:JYT196704 KIP196625:KIP196704 KSL196625:KSL196704 LCH196625:LCH196704 LMD196625:LMD196704 LVZ196625:LVZ196704 MFV196625:MFV196704 MPR196625:MPR196704 MZN196625:MZN196704 NJJ196625:NJJ196704 NTF196625:NTF196704 ODB196625:ODB196704 OMX196625:OMX196704 OWT196625:OWT196704 PGP196625:PGP196704 PQL196625:PQL196704 QAH196625:QAH196704 QKD196625:QKD196704 QTZ196625:QTZ196704 RDV196625:RDV196704 RNR196625:RNR196704 RXN196625:RXN196704 SHJ196625:SHJ196704 SRF196625:SRF196704 TBB196625:TBB196704 TKX196625:TKX196704 TUT196625:TUT196704 UEP196625:UEP196704 UOL196625:UOL196704 UYH196625:UYH196704 VID196625:VID196704 VRZ196625:VRZ196704 WBV196625:WBV196704 WLR196625:WLR196704 WVN196625:WVN196704 F262161:F262240 JB262161:JB262240 SX262161:SX262240 ACT262161:ACT262240 AMP262161:AMP262240 AWL262161:AWL262240 BGH262161:BGH262240 BQD262161:BQD262240 BZZ262161:BZZ262240 CJV262161:CJV262240 CTR262161:CTR262240 DDN262161:DDN262240 DNJ262161:DNJ262240 DXF262161:DXF262240 EHB262161:EHB262240 EQX262161:EQX262240 FAT262161:FAT262240 FKP262161:FKP262240 FUL262161:FUL262240 GEH262161:GEH262240 GOD262161:GOD262240 GXZ262161:GXZ262240 HHV262161:HHV262240 HRR262161:HRR262240 IBN262161:IBN262240 ILJ262161:ILJ262240 IVF262161:IVF262240 JFB262161:JFB262240 JOX262161:JOX262240 JYT262161:JYT262240 KIP262161:KIP262240 KSL262161:KSL262240 LCH262161:LCH262240 LMD262161:LMD262240 LVZ262161:LVZ262240 MFV262161:MFV262240 MPR262161:MPR262240 MZN262161:MZN262240 NJJ262161:NJJ262240 NTF262161:NTF262240 ODB262161:ODB262240 OMX262161:OMX262240 OWT262161:OWT262240 PGP262161:PGP262240 PQL262161:PQL262240 QAH262161:QAH262240 QKD262161:QKD262240 QTZ262161:QTZ262240 RDV262161:RDV262240 RNR262161:RNR262240 RXN262161:RXN262240 SHJ262161:SHJ262240 SRF262161:SRF262240 TBB262161:TBB262240 TKX262161:TKX262240 TUT262161:TUT262240 UEP262161:UEP262240 UOL262161:UOL262240 UYH262161:UYH262240 VID262161:VID262240 VRZ262161:VRZ262240 WBV262161:WBV262240 WLR262161:WLR262240 WVN262161:WVN262240 F327697:F327776 JB327697:JB327776 SX327697:SX327776 ACT327697:ACT327776 AMP327697:AMP327776 AWL327697:AWL327776 BGH327697:BGH327776 BQD327697:BQD327776 BZZ327697:BZZ327776 CJV327697:CJV327776 CTR327697:CTR327776 DDN327697:DDN327776 DNJ327697:DNJ327776 DXF327697:DXF327776 EHB327697:EHB327776 EQX327697:EQX327776 FAT327697:FAT327776 FKP327697:FKP327776 FUL327697:FUL327776 GEH327697:GEH327776 GOD327697:GOD327776 GXZ327697:GXZ327776 HHV327697:HHV327776 HRR327697:HRR327776 IBN327697:IBN327776 ILJ327697:ILJ327776 IVF327697:IVF327776 JFB327697:JFB327776 JOX327697:JOX327776 JYT327697:JYT327776 KIP327697:KIP327776 KSL327697:KSL327776 LCH327697:LCH327776 LMD327697:LMD327776 LVZ327697:LVZ327776 MFV327697:MFV327776 MPR327697:MPR327776 MZN327697:MZN327776 NJJ327697:NJJ327776 NTF327697:NTF327776 ODB327697:ODB327776 OMX327697:OMX327776 OWT327697:OWT327776 PGP327697:PGP327776 PQL327697:PQL327776 QAH327697:QAH327776 QKD327697:QKD327776 QTZ327697:QTZ327776 RDV327697:RDV327776 RNR327697:RNR327776 RXN327697:RXN327776 SHJ327697:SHJ327776 SRF327697:SRF327776 TBB327697:TBB327776 TKX327697:TKX327776 TUT327697:TUT327776 UEP327697:UEP327776 UOL327697:UOL327776 UYH327697:UYH327776 VID327697:VID327776 VRZ327697:VRZ327776 WBV327697:WBV327776 WLR327697:WLR327776 WVN327697:WVN327776 F393233:F393312 JB393233:JB393312 SX393233:SX393312 ACT393233:ACT393312 AMP393233:AMP393312 AWL393233:AWL393312 BGH393233:BGH393312 BQD393233:BQD393312 BZZ393233:BZZ393312 CJV393233:CJV393312 CTR393233:CTR393312 DDN393233:DDN393312 DNJ393233:DNJ393312 DXF393233:DXF393312 EHB393233:EHB393312 EQX393233:EQX393312 FAT393233:FAT393312 FKP393233:FKP393312 FUL393233:FUL393312 GEH393233:GEH393312 GOD393233:GOD393312 GXZ393233:GXZ393312 HHV393233:HHV393312 HRR393233:HRR393312 IBN393233:IBN393312 ILJ393233:ILJ393312 IVF393233:IVF393312 JFB393233:JFB393312 JOX393233:JOX393312 JYT393233:JYT393312 KIP393233:KIP393312 KSL393233:KSL393312 LCH393233:LCH393312 LMD393233:LMD393312 LVZ393233:LVZ393312 MFV393233:MFV393312 MPR393233:MPR393312 MZN393233:MZN393312 NJJ393233:NJJ393312 NTF393233:NTF393312 ODB393233:ODB393312 OMX393233:OMX393312 OWT393233:OWT393312 PGP393233:PGP393312 PQL393233:PQL393312 QAH393233:QAH393312 QKD393233:QKD393312 QTZ393233:QTZ393312 RDV393233:RDV393312 RNR393233:RNR393312 RXN393233:RXN393312 SHJ393233:SHJ393312 SRF393233:SRF393312 TBB393233:TBB393312 TKX393233:TKX393312 TUT393233:TUT393312 UEP393233:UEP393312 UOL393233:UOL393312 UYH393233:UYH393312 VID393233:VID393312 VRZ393233:VRZ393312 WBV393233:WBV393312 WLR393233:WLR393312 WVN393233:WVN393312 F458769:F458848 JB458769:JB458848 SX458769:SX458848 ACT458769:ACT458848 AMP458769:AMP458848 AWL458769:AWL458848 BGH458769:BGH458848 BQD458769:BQD458848 BZZ458769:BZZ458848 CJV458769:CJV458848 CTR458769:CTR458848 DDN458769:DDN458848 DNJ458769:DNJ458848 DXF458769:DXF458848 EHB458769:EHB458848 EQX458769:EQX458848 FAT458769:FAT458848 FKP458769:FKP458848 FUL458769:FUL458848 GEH458769:GEH458848 GOD458769:GOD458848 GXZ458769:GXZ458848 HHV458769:HHV458848 HRR458769:HRR458848 IBN458769:IBN458848 ILJ458769:ILJ458848 IVF458769:IVF458848 JFB458769:JFB458848 JOX458769:JOX458848 JYT458769:JYT458848 KIP458769:KIP458848 KSL458769:KSL458848 LCH458769:LCH458848 LMD458769:LMD458848 LVZ458769:LVZ458848 MFV458769:MFV458848 MPR458769:MPR458848 MZN458769:MZN458848 NJJ458769:NJJ458848 NTF458769:NTF458848 ODB458769:ODB458848 OMX458769:OMX458848 OWT458769:OWT458848 PGP458769:PGP458848 PQL458769:PQL458848 QAH458769:QAH458848 QKD458769:QKD458848 QTZ458769:QTZ458848 RDV458769:RDV458848 RNR458769:RNR458848 RXN458769:RXN458848 SHJ458769:SHJ458848 SRF458769:SRF458848 TBB458769:TBB458848 TKX458769:TKX458848 TUT458769:TUT458848 UEP458769:UEP458848 UOL458769:UOL458848 UYH458769:UYH458848 VID458769:VID458848 VRZ458769:VRZ458848 WBV458769:WBV458848 WLR458769:WLR458848 WVN458769:WVN458848 F524305:F524384 JB524305:JB524384 SX524305:SX524384 ACT524305:ACT524384 AMP524305:AMP524384 AWL524305:AWL524384 BGH524305:BGH524384 BQD524305:BQD524384 BZZ524305:BZZ524384 CJV524305:CJV524384 CTR524305:CTR524384 DDN524305:DDN524384 DNJ524305:DNJ524384 DXF524305:DXF524384 EHB524305:EHB524384 EQX524305:EQX524384 FAT524305:FAT524384 FKP524305:FKP524384 FUL524305:FUL524384 GEH524305:GEH524384 GOD524305:GOD524384 GXZ524305:GXZ524384 HHV524305:HHV524384 HRR524305:HRR524384 IBN524305:IBN524384 ILJ524305:ILJ524384 IVF524305:IVF524384 JFB524305:JFB524384 JOX524305:JOX524384 JYT524305:JYT524384 KIP524305:KIP524384 KSL524305:KSL524384 LCH524305:LCH524384 LMD524305:LMD524384 LVZ524305:LVZ524384 MFV524305:MFV524384 MPR524305:MPR524384 MZN524305:MZN524384 NJJ524305:NJJ524384 NTF524305:NTF524384 ODB524305:ODB524384 OMX524305:OMX524384 OWT524305:OWT524384 PGP524305:PGP524384 PQL524305:PQL524384 QAH524305:QAH524384 QKD524305:QKD524384 QTZ524305:QTZ524384 RDV524305:RDV524384 RNR524305:RNR524384 RXN524305:RXN524384 SHJ524305:SHJ524384 SRF524305:SRF524384 TBB524305:TBB524384 TKX524305:TKX524384 TUT524305:TUT524384 UEP524305:UEP524384 UOL524305:UOL524384 UYH524305:UYH524384 VID524305:VID524384 VRZ524305:VRZ524384 WBV524305:WBV524384 WLR524305:WLR524384 WVN524305:WVN524384 F589841:F589920 JB589841:JB589920 SX589841:SX589920 ACT589841:ACT589920 AMP589841:AMP589920 AWL589841:AWL589920 BGH589841:BGH589920 BQD589841:BQD589920 BZZ589841:BZZ589920 CJV589841:CJV589920 CTR589841:CTR589920 DDN589841:DDN589920 DNJ589841:DNJ589920 DXF589841:DXF589920 EHB589841:EHB589920 EQX589841:EQX589920 FAT589841:FAT589920 FKP589841:FKP589920 FUL589841:FUL589920 GEH589841:GEH589920 GOD589841:GOD589920 GXZ589841:GXZ589920 HHV589841:HHV589920 HRR589841:HRR589920 IBN589841:IBN589920 ILJ589841:ILJ589920 IVF589841:IVF589920 JFB589841:JFB589920 JOX589841:JOX589920 JYT589841:JYT589920 KIP589841:KIP589920 KSL589841:KSL589920 LCH589841:LCH589920 LMD589841:LMD589920 LVZ589841:LVZ589920 MFV589841:MFV589920 MPR589841:MPR589920 MZN589841:MZN589920 NJJ589841:NJJ589920 NTF589841:NTF589920 ODB589841:ODB589920 OMX589841:OMX589920 OWT589841:OWT589920 PGP589841:PGP589920 PQL589841:PQL589920 QAH589841:QAH589920 QKD589841:QKD589920 QTZ589841:QTZ589920 RDV589841:RDV589920 RNR589841:RNR589920 RXN589841:RXN589920 SHJ589841:SHJ589920 SRF589841:SRF589920 TBB589841:TBB589920 TKX589841:TKX589920 TUT589841:TUT589920 UEP589841:UEP589920 UOL589841:UOL589920 UYH589841:UYH589920 VID589841:VID589920 VRZ589841:VRZ589920 WBV589841:WBV589920 WLR589841:WLR589920 WVN589841:WVN589920 F655377:F655456 JB655377:JB655456 SX655377:SX655456 ACT655377:ACT655456 AMP655377:AMP655456 AWL655377:AWL655456 BGH655377:BGH655456 BQD655377:BQD655456 BZZ655377:BZZ655456 CJV655377:CJV655456 CTR655377:CTR655456 DDN655377:DDN655456 DNJ655377:DNJ655456 DXF655377:DXF655456 EHB655377:EHB655456 EQX655377:EQX655456 FAT655377:FAT655456 FKP655377:FKP655456 FUL655377:FUL655456 GEH655377:GEH655456 GOD655377:GOD655456 GXZ655377:GXZ655456 HHV655377:HHV655456 HRR655377:HRR655456 IBN655377:IBN655456 ILJ655377:ILJ655456 IVF655377:IVF655456 JFB655377:JFB655456 JOX655377:JOX655456 JYT655377:JYT655456 KIP655377:KIP655456 KSL655377:KSL655456 LCH655377:LCH655456 LMD655377:LMD655456 LVZ655377:LVZ655456 MFV655377:MFV655456 MPR655377:MPR655456 MZN655377:MZN655456 NJJ655377:NJJ655456 NTF655377:NTF655456 ODB655377:ODB655456 OMX655377:OMX655456 OWT655377:OWT655456 PGP655377:PGP655456 PQL655377:PQL655456 QAH655377:QAH655456 QKD655377:QKD655456 QTZ655377:QTZ655456 RDV655377:RDV655456 RNR655377:RNR655456 RXN655377:RXN655456 SHJ655377:SHJ655456 SRF655377:SRF655456 TBB655377:TBB655456 TKX655377:TKX655456 TUT655377:TUT655456 UEP655377:UEP655456 UOL655377:UOL655456 UYH655377:UYH655456 VID655377:VID655456 VRZ655377:VRZ655456 WBV655377:WBV655456 WLR655377:WLR655456 WVN655377:WVN655456 F720913:F720992 JB720913:JB720992 SX720913:SX720992 ACT720913:ACT720992 AMP720913:AMP720992 AWL720913:AWL720992 BGH720913:BGH720992 BQD720913:BQD720992 BZZ720913:BZZ720992 CJV720913:CJV720992 CTR720913:CTR720992 DDN720913:DDN720992 DNJ720913:DNJ720992 DXF720913:DXF720992 EHB720913:EHB720992 EQX720913:EQX720992 FAT720913:FAT720992 FKP720913:FKP720992 FUL720913:FUL720992 GEH720913:GEH720992 GOD720913:GOD720992 GXZ720913:GXZ720992 HHV720913:HHV720992 HRR720913:HRR720992 IBN720913:IBN720992 ILJ720913:ILJ720992 IVF720913:IVF720992 JFB720913:JFB720992 JOX720913:JOX720992 JYT720913:JYT720992 KIP720913:KIP720992 KSL720913:KSL720992 LCH720913:LCH720992 LMD720913:LMD720992 LVZ720913:LVZ720992 MFV720913:MFV720992 MPR720913:MPR720992 MZN720913:MZN720992 NJJ720913:NJJ720992 NTF720913:NTF720992 ODB720913:ODB720992 OMX720913:OMX720992 OWT720913:OWT720992 PGP720913:PGP720992 PQL720913:PQL720992 QAH720913:QAH720992 QKD720913:QKD720992 QTZ720913:QTZ720992 RDV720913:RDV720992 RNR720913:RNR720992 RXN720913:RXN720992 SHJ720913:SHJ720992 SRF720913:SRF720992 TBB720913:TBB720992 TKX720913:TKX720992 TUT720913:TUT720992 UEP720913:UEP720992 UOL720913:UOL720992 UYH720913:UYH720992 VID720913:VID720992 VRZ720913:VRZ720992 WBV720913:WBV720992 WLR720913:WLR720992 WVN720913:WVN720992 F786449:F786528 JB786449:JB786528 SX786449:SX786528 ACT786449:ACT786528 AMP786449:AMP786528 AWL786449:AWL786528 BGH786449:BGH786528 BQD786449:BQD786528 BZZ786449:BZZ786528 CJV786449:CJV786528 CTR786449:CTR786528 DDN786449:DDN786528 DNJ786449:DNJ786528 DXF786449:DXF786528 EHB786449:EHB786528 EQX786449:EQX786528 FAT786449:FAT786528 FKP786449:FKP786528 FUL786449:FUL786528 GEH786449:GEH786528 GOD786449:GOD786528 GXZ786449:GXZ786528 HHV786449:HHV786528 HRR786449:HRR786528 IBN786449:IBN786528 ILJ786449:ILJ786528 IVF786449:IVF786528 JFB786449:JFB786528 JOX786449:JOX786528 JYT786449:JYT786528 KIP786449:KIP786528 KSL786449:KSL786528 LCH786449:LCH786528 LMD786449:LMD786528 LVZ786449:LVZ786528 MFV786449:MFV786528 MPR786449:MPR786528 MZN786449:MZN786528 NJJ786449:NJJ786528 NTF786449:NTF786528 ODB786449:ODB786528 OMX786449:OMX786528 OWT786449:OWT786528 PGP786449:PGP786528 PQL786449:PQL786528 QAH786449:QAH786528 QKD786449:QKD786528 QTZ786449:QTZ786528 RDV786449:RDV786528 RNR786449:RNR786528 RXN786449:RXN786528 SHJ786449:SHJ786528 SRF786449:SRF786528 TBB786449:TBB786528 TKX786449:TKX786528 TUT786449:TUT786528 UEP786449:UEP786528 UOL786449:UOL786528 UYH786449:UYH786528 VID786449:VID786528 VRZ786449:VRZ786528 WBV786449:WBV786528 WLR786449:WLR786528 WVN786449:WVN786528 F851985:F852064 JB851985:JB852064 SX851985:SX852064 ACT851985:ACT852064 AMP851985:AMP852064 AWL851985:AWL852064 BGH851985:BGH852064 BQD851985:BQD852064 BZZ851985:BZZ852064 CJV851985:CJV852064 CTR851985:CTR852064 DDN851985:DDN852064 DNJ851985:DNJ852064 DXF851985:DXF852064 EHB851985:EHB852064 EQX851985:EQX852064 FAT851985:FAT852064 FKP851985:FKP852064 FUL851985:FUL852064 GEH851985:GEH852064 GOD851985:GOD852064 GXZ851985:GXZ852064 HHV851985:HHV852064 HRR851985:HRR852064 IBN851985:IBN852064 ILJ851985:ILJ852064 IVF851985:IVF852064 JFB851985:JFB852064 JOX851985:JOX852064 JYT851985:JYT852064 KIP851985:KIP852064 KSL851985:KSL852064 LCH851985:LCH852064 LMD851985:LMD852064 LVZ851985:LVZ852064 MFV851985:MFV852064 MPR851985:MPR852064 MZN851985:MZN852064 NJJ851985:NJJ852064 NTF851985:NTF852064 ODB851985:ODB852064 OMX851985:OMX852064 OWT851985:OWT852064 PGP851985:PGP852064 PQL851985:PQL852064 QAH851985:QAH852064 QKD851985:QKD852064 QTZ851985:QTZ852064 RDV851985:RDV852064 RNR851985:RNR852064 RXN851985:RXN852064 SHJ851985:SHJ852064 SRF851985:SRF852064 TBB851985:TBB852064 TKX851985:TKX852064 TUT851985:TUT852064 UEP851985:UEP852064 UOL851985:UOL852064 UYH851985:UYH852064 VID851985:VID852064 VRZ851985:VRZ852064 WBV851985:WBV852064 WLR851985:WLR852064 WVN851985:WVN852064 F917521:F917600 JB917521:JB917600 SX917521:SX917600 ACT917521:ACT917600 AMP917521:AMP917600 AWL917521:AWL917600 BGH917521:BGH917600 BQD917521:BQD917600 BZZ917521:BZZ917600 CJV917521:CJV917600 CTR917521:CTR917600 DDN917521:DDN917600 DNJ917521:DNJ917600 DXF917521:DXF917600 EHB917521:EHB917600 EQX917521:EQX917600 FAT917521:FAT917600 FKP917521:FKP917600 FUL917521:FUL917600 GEH917521:GEH917600 GOD917521:GOD917600 GXZ917521:GXZ917600 HHV917521:HHV917600 HRR917521:HRR917600 IBN917521:IBN917600 ILJ917521:ILJ917600 IVF917521:IVF917600 JFB917521:JFB917600 JOX917521:JOX917600 JYT917521:JYT917600 KIP917521:KIP917600 KSL917521:KSL917600 LCH917521:LCH917600 LMD917521:LMD917600 LVZ917521:LVZ917600 MFV917521:MFV917600 MPR917521:MPR917600 MZN917521:MZN917600 NJJ917521:NJJ917600 NTF917521:NTF917600 ODB917521:ODB917600 OMX917521:OMX917600 OWT917521:OWT917600 PGP917521:PGP917600 PQL917521:PQL917600 QAH917521:QAH917600 QKD917521:QKD917600 QTZ917521:QTZ917600 RDV917521:RDV917600 RNR917521:RNR917600 RXN917521:RXN917600 SHJ917521:SHJ917600 SRF917521:SRF917600 TBB917521:TBB917600 TKX917521:TKX917600 TUT917521:TUT917600 UEP917521:UEP917600 UOL917521:UOL917600 UYH917521:UYH917600 VID917521:VID917600 VRZ917521:VRZ917600 WBV917521:WBV917600 WLR917521:WLR917600 WVN917521:WVN917600 F983057:F983136 JB983057:JB983136 SX983057:SX983136 ACT983057:ACT983136 AMP983057:AMP983136 AWL983057:AWL983136 BGH983057:BGH983136 BQD983057:BQD983136 BZZ983057:BZZ983136 CJV983057:CJV983136 CTR983057:CTR983136 DDN983057:DDN983136 DNJ983057:DNJ983136 DXF983057:DXF983136 EHB983057:EHB983136 EQX983057:EQX983136 FAT983057:FAT983136 FKP983057:FKP983136 FUL983057:FUL983136 GEH983057:GEH983136 GOD983057:GOD983136 GXZ983057:GXZ983136 HHV983057:HHV983136 HRR983057:HRR983136 IBN983057:IBN983136 ILJ983057:ILJ983136 IVF983057:IVF983136 JFB983057:JFB983136 JOX983057:JOX983136 JYT983057:JYT983136 KIP983057:KIP983136 KSL983057:KSL983136 LCH983057:LCH983136 LMD983057:LMD983136 LVZ983057:LVZ983136 MFV983057:MFV983136 MPR983057:MPR983136 MZN983057:MZN983136 NJJ983057:NJJ983136 NTF983057:NTF983136 ODB983057:ODB983136 OMX983057:OMX983136 OWT983057:OWT983136 PGP983057:PGP983136 PQL983057:PQL983136 QAH983057:QAH983136 QKD983057:QKD983136 QTZ983057:QTZ983136 RDV983057:RDV983136 RNR983057:RNR983136 RXN983057:RXN983136 SHJ983057:SHJ983136 SRF983057:SRF983136 TBB983057:TBB983136 TKX983057:TKX983136 TUT983057:TUT983136 UEP983057:UEP983136 UOL983057:UOL983136 UYH983057:UYH983136 VID983057:VID983136 VRZ983057:VRZ983136 WBV983057:WBV983136 WLR983057:WLR983136 WVN983057:WVN983136"/>
  </dataValidations>
  <printOptions horizontalCentered="1" verticalCentered="1"/>
  <pageMargins left="0" right="0" top="0.35433070866141736" bottom="0.35433070866141736" header="0.31496062992125984" footer="0.31496062992125984"/>
  <pageSetup paperSize="12" orientation="portrait" r:id="rId1"/>
  <rowBreaks count="3" manualBreakCount="3">
    <brk id="56" min="2" max="16" man="1"/>
    <brk id="97" min="2" max="16" man="1"/>
    <brk id="143" min="2" max="16" man="1"/>
  </rowBreaks>
  <extLst>
    <ext xmlns:x14="http://schemas.microsoft.com/office/spreadsheetml/2009/9/main" uri="{CCE6A557-97BC-4b89-ADB6-D9C93CAAB3DF}">
      <x14:dataValidations xmlns:xm="http://schemas.microsoft.com/office/excel/2006/main" count="1">
        <x14:dataValidation imeMode="on" allowBlank="1" showInputMessage="1" showErrorMessage="1">
          <xm:sqref>G103:H103 JC103:JD103 SY103:SZ103 ACU103:ACV103 AMQ103:AMR103 AWM103:AWN103 BGI103:BGJ103 BQE103:BQF103 CAA103:CAB103 CJW103:CJX103 CTS103:CTT103 DDO103:DDP103 DNK103:DNL103 DXG103:DXH103 EHC103:EHD103 EQY103:EQZ103 FAU103:FAV103 FKQ103:FKR103 FUM103:FUN103 GEI103:GEJ103 GOE103:GOF103 GYA103:GYB103 HHW103:HHX103 HRS103:HRT103 IBO103:IBP103 ILK103:ILL103 IVG103:IVH103 JFC103:JFD103 JOY103:JOZ103 JYU103:JYV103 KIQ103:KIR103 KSM103:KSN103 LCI103:LCJ103 LME103:LMF103 LWA103:LWB103 MFW103:MFX103 MPS103:MPT103 MZO103:MZP103 NJK103:NJL103 NTG103:NTH103 ODC103:ODD103 OMY103:OMZ103 OWU103:OWV103 PGQ103:PGR103 PQM103:PQN103 QAI103:QAJ103 QKE103:QKF103 QUA103:QUB103 RDW103:RDX103 RNS103:RNT103 RXO103:RXP103 SHK103:SHL103 SRG103:SRH103 TBC103:TBD103 TKY103:TKZ103 TUU103:TUV103 UEQ103:UER103 UOM103:UON103 UYI103:UYJ103 VIE103:VIF103 VSA103:VSB103 WBW103:WBX103 WLS103:WLT103 WVO103:WVP103 G65639:H65639 JC65639:JD65639 SY65639:SZ65639 ACU65639:ACV65639 AMQ65639:AMR65639 AWM65639:AWN65639 BGI65639:BGJ65639 BQE65639:BQF65639 CAA65639:CAB65639 CJW65639:CJX65639 CTS65639:CTT65639 DDO65639:DDP65639 DNK65639:DNL65639 DXG65639:DXH65639 EHC65639:EHD65639 EQY65639:EQZ65639 FAU65639:FAV65639 FKQ65639:FKR65639 FUM65639:FUN65639 GEI65639:GEJ65639 GOE65639:GOF65639 GYA65639:GYB65639 HHW65639:HHX65639 HRS65639:HRT65639 IBO65639:IBP65639 ILK65639:ILL65639 IVG65639:IVH65639 JFC65639:JFD65639 JOY65639:JOZ65639 JYU65639:JYV65639 KIQ65639:KIR65639 KSM65639:KSN65639 LCI65639:LCJ65639 LME65639:LMF65639 LWA65639:LWB65639 MFW65639:MFX65639 MPS65639:MPT65639 MZO65639:MZP65639 NJK65639:NJL65639 NTG65639:NTH65639 ODC65639:ODD65639 OMY65639:OMZ65639 OWU65639:OWV65639 PGQ65639:PGR65639 PQM65639:PQN65639 QAI65639:QAJ65639 QKE65639:QKF65639 QUA65639:QUB65639 RDW65639:RDX65639 RNS65639:RNT65639 RXO65639:RXP65639 SHK65639:SHL65639 SRG65639:SRH65639 TBC65639:TBD65639 TKY65639:TKZ65639 TUU65639:TUV65639 UEQ65639:UER65639 UOM65639:UON65639 UYI65639:UYJ65639 VIE65639:VIF65639 VSA65639:VSB65639 WBW65639:WBX65639 WLS65639:WLT65639 WVO65639:WVP65639 G131175:H131175 JC131175:JD131175 SY131175:SZ131175 ACU131175:ACV131175 AMQ131175:AMR131175 AWM131175:AWN131175 BGI131175:BGJ131175 BQE131175:BQF131175 CAA131175:CAB131175 CJW131175:CJX131175 CTS131175:CTT131175 DDO131175:DDP131175 DNK131175:DNL131175 DXG131175:DXH131175 EHC131175:EHD131175 EQY131175:EQZ131175 FAU131175:FAV131175 FKQ131175:FKR131175 FUM131175:FUN131175 GEI131175:GEJ131175 GOE131175:GOF131175 GYA131175:GYB131175 HHW131175:HHX131175 HRS131175:HRT131175 IBO131175:IBP131175 ILK131175:ILL131175 IVG131175:IVH131175 JFC131175:JFD131175 JOY131175:JOZ131175 JYU131175:JYV131175 KIQ131175:KIR131175 KSM131175:KSN131175 LCI131175:LCJ131175 LME131175:LMF131175 LWA131175:LWB131175 MFW131175:MFX131175 MPS131175:MPT131175 MZO131175:MZP131175 NJK131175:NJL131175 NTG131175:NTH131175 ODC131175:ODD131175 OMY131175:OMZ131175 OWU131175:OWV131175 PGQ131175:PGR131175 PQM131175:PQN131175 QAI131175:QAJ131175 QKE131175:QKF131175 QUA131175:QUB131175 RDW131175:RDX131175 RNS131175:RNT131175 RXO131175:RXP131175 SHK131175:SHL131175 SRG131175:SRH131175 TBC131175:TBD131175 TKY131175:TKZ131175 TUU131175:TUV131175 UEQ131175:UER131175 UOM131175:UON131175 UYI131175:UYJ131175 VIE131175:VIF131175 VSA131175:VSB131175 WBW131175:WBX131175 WLS131175:WLT131175 WVO131175:WVP131175 G196711:H196711 JC196711:JD196711 SY196711:SZ196711 ACU196711:ACV196711 AMQ196711:AMR196711 AWM196711:AWN196711 BGI196711:BGJ196711 BQE196711:BQF196711 CAA196711:CAB196711 CJW196711:CJX196711 CTS196711:CTT196711 DDO196711:DDP196711 DNK196711:DNL196711 DXG196711:DXH196711 EHC196711:EHD196711 EQY196711:EQZ196711 FAU196711:FAV196711 FKQ196711:FKR196711 FUM196711:FUN196711 GEI196711:GEJ196711 GOE196711:GOF196711 GYA196711:GYB196711 HHW196711:HHX196711 HRS196711:HRT196711 IBO196711:IBP196711 ILK196711:ILL196711 IVG196711:IVH196711 JFC196711:JFD196711 JOY196711:JOZ196711 JYU196711:JYV196711 KIQ196711:KIR196711 KSM196711:KSN196711 LCI196711:LCJ196711 LME196711:LMF196711 LWA196711:LWB196711 MFW196711:MFX196711 MPS196711:MPT196711 MZO196711:MZP196711 NJK196711:NJL196711 NTG196711:NTH196711 ODC196711:ODD196711 OMY196711:OMZ196711 OWU196711:OWV196711 PGQ196711:PGR196711 PQM196711:PQN196711 QAI196711:QAJ196711 QKE196711:QKF196711 QUA196711:QUB196711 RDW196711:RDX196711 RNS196711:RNT196711 RXO196711:RXP196711 SHK196711:SHL196711 SRG196711:SRH196711 TBC196711:TBD196711 TKY196711:TKZ196711 TUU196711:TUV196711 UEQ196711:UER196711 UOM196711:UON196711 UYI196711:UYJ196711 VIE196711:VIF196711 VSA196711:VSB196711 WBW196711:WBX196711 WLS196711:WLT196711 WVO196711:WVP196711 G262247:H262247 JC262247:JD262247 SY262247:SZ262247 ACU262247:ACV262247 AMQ262247:AMR262247 AWM262247:AWN262247 BGI262247:BGJ262247 BQE262247:BQF262247 CAA262247:CAB262247 CJW262247:CJX262247 CTS262247:CTT262247 DDO262247:DDP262247 DNK262247:DNL262247 DXG262247:DXH262247 EHC262247:EHD262247 EQY262247:EQZ262247 FAU262247:FAV262247 FKQ262247:FKR262247 FUM262247:FUN262247 GEI262247:GEJ262247 GOE262247:GOF262247 GYA262247:GYB262247 HHW262247:HHX262247 HRS262247:HRT262247 IBO262247:IBP262247 ILK262247:ILL262247 IVG262247:IVH262247 JFC262247:JFD262247 JOY262247:JOZ262247 JYU262247:JYV262247 KIQ262247:KIR262247 KSM262247:KSN262247 LCI262247:LCJ262247 LME262247:LMF262247 LWA262247:LWB262247 MFW262247:MFX262247 MPS262247:MPT262247 MZO262247:MZP262247 NJK262247:NJL262247 NTG262247:NTH262247 ODC262247:ODD262247 OMY262247:OMZ262247 OWU262247:OWV262247 PGQ262247:PGR262247 PQM262247:PQN262247 QAI262247:QAJ262247 QKE262247:QKF262247 QUA262247:QUB262247 RDW262247:RDX262247 RNS262247:RNT262247 RXO262247:RXP262247 SHK262247:SHL262247 SRG262247:SRH262247 TBC262247:TBD262247 TKY262247:TKZ262247 TUU262247:TUV262247 UEQ262247:UER262247 UOM262247:UON262247 UYI262247:UYJ262247 VIE262247:VIF262247 VSA262247:VSB262247 WBW262247:WBX262247 WLS262247:WLT262247 WVO262247:WVP262247 G327783:H327783 JC327783:JD327783 SY327783:SZ327783 ACU327783:ACV327783 AMQ327783:AMR327783 AWM327783:AWN327783 BGI327783:BGJ327783 BQE327783:BQF327783 CAA327783:CAB327783 CJW327783:CJX327783 CTS327783:CTT327783 DDO327783:DDP327783 DNK327783:DNL327783 DXG327783:DXH327783 EHC327783:EHD327783 EQY327783:EQZ327783 FAU327783:FAV327783 FKQ327783:FKR327783 FUM327783:FUN327783 GEI327783:GEJ327783 GOE327783:GOF327783 GYA327783:GYB327783 HHW327783:HHX327783 HRS327783:HRT327783 IBO327783:IBP327783 ILK327783:ILL327783 IVG327783:IVH327783 JFC327783:JFD327783 JOY327783:JOZ327783 JYU327783:JYV327783 KIQ327783:KIR327783 KSM327783:KSN327783 LCI327783:LCJ327783 LME327783:LMF327783 LWA327783:LWB327783 MFW327783:MFX327783 MPS327783:MPT327783 MZO327783:MZP327783 NJK327783:NJL327783 NTG327783:NTH327783 ODC327783:ODD327783 OMY327783:OMZ327783 OWU327783:OWV327783 PGQ327783:PGR327783 PQM327783:PQN327783 QAI327783:QAJ327783 QKE327783:QKF327783 QUA327783:QUB327783 RDW327783:RDX327783 RNS327783:RNT327783 RXO327783:RXP327783 SHK327783:SHL327783 SRG327783:SRH327783 TBC327783:TBD327783 TKY327783:TKZ327783 TUU327783:TUV327783 UEQ327783:UER327783 UOM327783:UON327783 UYI327783:UYJ327783 VIE327783:VIF327783 VSA327783:VSB327783 WBW327783:WBX327783 WLS327783:WLT327783 WVO327783:WVP327783 G393319:H393319 JC393319:JD393319 SY393319:SZ393319 ACU393319:ACV393319 AMQ393319:AMR393319 AWM393319:AWN393319 BGI393319:BGJ393319 BQE393319:BQF393319 CAA393319:CAB393319 CJW393319:CJX393319 CTS393319:CTT393319 DDO393319:DDP393319 DNK393319:DNL393319 DXG393319:DXH393319 EHC393319:EHD393319 EQY393319:EQZ393319 FAU393319:FAV393319 FKQ393319:FKR393319 FUM393319:FUN393319 GEI393319:GEJ393319 GOE393319:GOF393319 GYA393319:GYB393319 HHW393319:HHX393319 HRS393319:HRT393319 IBO393319:IBP393319 ILK393319:ILL393319 IVG393319:IVH393319 JFC393319:JFD393319 JOY393319:JOZ393319 JYU393319:JYV393319 KIQ393319:KIR393319 KSM393319:KSN393319 LCI393319:LCJ393319 LME393319:LMF393319 LWA393319:LWB393319 MFW393319:MFX393319 MPS393319:MPT393319 MZO393319:MZP393319 NJK393319:NJL393319 NTG393319:NTH393319 ODC393319:ODD393319 OMY393319:OMZ393319 OWU393319:OWV393319 PGQ393319:PGR393319 PQM393319:PQN393319 QAI393319:QAJ393319 QKE393319:QKF393319 QUA393319:QUB393319 RDW393319:RDX393319 RNS393319:RNT393319 RXO393319:RXP393319 SHK393319:SHL393319 SRG393319:SRH393319 TBC393319:TBD393319 TKY393319:TKZ393319 TUU393319:TUV393319 UEQ393319:UER393319 UOM393319:UON393319 UYI393319:UYJ393319 VIE393319:VIF393319 VSA393319:VSB393319 WBW393319:WBX393319 WLS393319:WLT393319 WVO393319:WVP393319 G458855:H458855 JC458855:JD458855 SY458855:SZ458855 ACU458855:ACV458855 AMQ458855:AMR458855 AWM458855:AWN458855 BGI458855:BGJ458855 BQE458855:BQF458855 CAA458855:CAB458855 CJW458855:CJX458855 CTS458855:CTT458855 DDO458855:DDP458855 DNK458855:DNL458855 DXG458855:DXH458855 EHC458855:EHD458855 EQY458855:EQZ458855 FAU458855:FAV458855 FKQ458855:FKR458855 FUM458855:FUN458855 GEI458855:GEJ458855 GOE458855:GOF458855 GYA458855:GYB458855 HHW458855:HHX458855 HRS458855:HRT458855 IBO458855:IBP458855 ILK458855:ILL458855 IVG458855:IVH458855 JFC458855:JFD458855 JOY458855:JOZ458855 JYU458855:JYV458855 KIQ458855:KIR458855 KSM458855:KSN458855 LCI458855:LCJ458855 LME458855:LMF458855 LWA458855:LWB458855 MFW458855:MFX458855 MPS458855:MPT458855 MZO458855:MZP458855 NJK458855:NJL458855 NTG458855:NTH458855 ODC458855:ODD458855 OMY458855:OMZ458855 OWU458855:OWV458855 PGQ458855:PGR458855 PQM458855:PQN458855 QAI458855:QAJ458855 QKE458855:QKF458855 QUA458855:QUB458855 RDW458855:RDX458855 RNS458855:RNT458855 RXO458855:RXP458855 SHK458855:SHL458855 SRG458855:SRH458855 TBC458855:TBD458855 TKY458855:TKZ458855 TUU458855:TUV458855 UEQ458855:UER458855 UOM458855:UON458855 UYI458855:UYJ458855 VIE458855:VIF458855 VSA458855:VSB458855 WBW458855:WBX458855 WLS458855:WLT458855 WVO458855:WVP458855 G524391:H524391 JC524391:JD524391 SY524391:SZ524391 ACU524391:ACV524391 AMQ524391:AMR524391 AWM524391:AWN524391 BGI524391:BGJ524391 BQE524391:BQF524391 CAA524391:CAB524391 CJW524391:CJX524391 CTS524391:CTT524391 DDO524391:DDP524391 DNK524391:DNL524391 DXG524391:DXH524391 EHC524391:EHD524391 EQY524391:EQZ524391 FAU524391:FAV524391 FKQ524391:FKR524391 FUM524391:FUN524391 GEI524391:GEJ524391 GOE524391:GOF524391 GYA524391:GYB524391 HHW524391:HHX524391 HRS524391:HRT524391 IBO524391:IBP524391 ILK524391:ILL524391 IVG524391:IVH524391 JFC524391:JFD524391 JOY524391:JOZ524391 JYU524391:JYV524391 KIQ524391:KIR524391 KSM524391:KSN524391 LCI524391:LCJ524391 LME524391:LMF524391 LWA524391:LWB524391 MFW524391:MFX524391 MPS524391:MPT524391 MZO524391:MZP524391 NJK524391:NJL524391 NTG524391:NTH524391 ODC524391:ODD524391 OMY524391:OMZ524391 OWU524391:OWV524391 PGQ524391:PGR524391 PQM524391:PQN524391 QAI524391:QAJ524391 QKE524391:QKF524391 QUA524391:QUB524391 RDW524391:RDX524391 RNS524391:RNT524391 RXO524391:RXP524391 SHK524391:SHL524391 SRG524391:SRH524391 TBC524391:TBD524391 TKY524391:TKZ524391 TUU524391:TUV524391 UEQ524391:UER524391 UOM524391:UON524391 UYI524391:UYJ524391 VIE524391:VIF524391 VSA524391:VSB524391 WBW524391:WBX524391 WLS524391:WLT524391 WVO524391:WVP524391 G589927:H589927 JC589927:JD589927 SY589927:SZ589927 ACU589927:ACV589927 AMQ589927:AMR589927 AWM589927:AWN589927 BGI589927:BGJ589927 BQE589927:BQF589927 CAA589927:CAB589927 CJW589927:CJX589927 CTS589927:CTT589927 DDO589927:DDP589927 DNK589927:DNL589927 DXG589927:DXH589927 EHC589927:EHD589927 EQY589927:EQZ589927 FAU589927:FAV589927 FKQ589927:FKR589927 FUM589927:FUN589927 GEI589927:GEJ589927 GOE589927:GOF589927 GYA589927:GYB589927 HHW589927:HHX589927 HRS589927:HRT589927 IBO589927:IBP589927 ILK589927:ILL589927 IVG589927:IVH589927 JFC589927:JFD589927 JOY589927:JOZ589927 JYU589927:JYV589927 KIQ589927:KIR589927 KSM589927:KSN589927 LCI589927:LCJ589927 LME589927:LMF589927 LWA589927:LWB589927 MFW589927:MFX589927 MPS589927:MPT589927 MZO589927:MZP589927 NJK589927:NJL589927 NTG589927:NTH589927 ODC589927:ODD589927 OMY589927:OMZ589927 OWU589927:OWV589927 PGQ589927:PGR589927 PQM589927:PQN589927 QAI589927:QAJ589927 QKE589927:QKF589927 QUA589927:QUB589927 RDW589927:RDX589927 RNS589927:RNT589927 RXO589927:RXP589927 SHK589927:SHL589927 SRG589927:SRH589927 TBC589927:TBD589927 TKY589927:TKZ589927 TUU589927:TUV589927 UEQ589927:UER589927 UOM589927:UON589927 UYI589927:UYJ589927 VIE589927:VIF589927 VSA589927:VSB589927 WBW589927:WBX589927 WLS589927:WLT589927 WVO589927:WVP589927 G655463:H655463 JC655463:JD655463 SY655463:SZ655463 ACU655463:ACV655463 AMQ655463:AMR655463 AWM655463:AWN655463 BGI655463:BGJ655463 BQE655463:BQF655463 CAA655463:CAB655463 CJW655463:CJX655463 CTS655463:CTT655463 DDO655463:DDP655463 DNK655463:DNL655463 DXG655463:DXH655463 EHC655463:EHD655463 EQY655463:EQZ655463 FAU655463:FAV655463 FKQ655463:FKR655463 FUM655463:FUN655463 GEI655463:GEJ655463 GOE655463:GOF655463 GYA655463:GYB655463 HHW655463:HHX655463 HRS655463:HRT655463 IBO655463:IBP655463 ILK655463:ILL655463 IVG655463:IVH655463 JFC655463:JFD655463 JOY655463:JOZ655463 JYU655463:JYV655463 KIQ655463:KIR655463 KSM655463:KSN655463 LCI655463:LCJ655463 LME655463:LMF655463 LWA655463:LWB655463 MFW655463:MFX655463 MPS655463:MPT655463 MZO655463:MZP655463 NJK655463:NJL655463 NTG655463:NTH655463 ODC655463:ODD655463 OMY655463:OMZ655463 OWU655463:OWV655463 PGQ655463:PGR655463 PQM655463:PQN655463 QAI655463:QAJ655463 QKE655463:QKF655463 QUA655463:QUB655463 RDW655463:RDX655463 RNS655463:RNT655463 RXO655463:RXP655463 SHK655463:SHL655463 SRG655463:SRH655463 TBC655463:TBD655463 TKY655463:TKZ655463 TUU655463:TUV655463 UEQ655463:UER655463 UOM655463:UON655463 UYI655463:UYJ655463 VIE655463:VIF655463 VSA655463:VSB655463 WBW655463:WBX655463 WLS655463:WLT655463 WVO655463:WVP655463 G720999:H720999 JC720999:JD720999 SY720999:SZ720999 ACU720999:ACV720999 AMQ720999:AMR720999 AWM720999:AWN720999 BGI720999:BGJ720999 BQE720999:BQF720999 CAA720999:CAB720999 CJW720999:CJX720999 CTS720999:CTT720999 DDO720999:DDP720999 DNK720999:DNL720999 DXG720999:DXH720999 EHC720999:EHD720999 EQY720999:EQZ720999 FAU720999:FAV720999 FKQ720999:FKR720999 FUM720999:FUN720999 GEI720999:GEJ720999 GOE720999:GOF720999 GYA720999:GYB720999 HHW720999:HHX720999 HRS720999:HRT720999 IBO720999:IBP720999 ILK720999:ILL720999 IVG720999:IVH720999 JFC720999:JFD720999 JOY720999:JOZ720999 JYU720999:JYV720999 KIQ720999:KIR720999 KSM720999:KSN720999 LCI720999:LCJ720999 LME720999:LMF720999 LWA720999:LWB720999 MFW720999:MFX720999 MPS720999:MPT720999 MZO720999:MZP720999 NJK720999:NJL720999 NTG720999:NTH720999 ODC720999:ODD720999 OMY720999:OMZ720999 OWU720999:OWV720999 PGQ720999:PGR720999 PQM720999:PQN720999 QAI720999:QAJ720999 QKE720999:QKF720999 QUA720999:QUB720999 RDW720999:RDX720999 RNS720999:RNT720999 RXO720999:RXP720999 SHK720999:SHL720999 SRG720999:SRH720999 TBC720999:TBD720999 TKY720999:TKZ720999 TUU720999:TUV720999 UEQ720999:UER720999 UOM720999:UON720999 UYI720999:UYJ720999 VIE720999:VIF720999 VSA720999:VSB720999 WBW720999:WBX720999 WLS720999:WLT720999 WVO720999:WVP720999 G786535:H786535 JC786535:JD786535 SY786535:SZ786535 ACU786535:ACV786535 AMQ786535:AMR786535 AWM786535:AWN786535 BGI786535:BGJ786535 BQE786535:BQF786535 CAA786535:CAB786535 CJW786535:CJX786535 CTS786535:CTT786535 DDO786535:DDP786535 DNK786535:DNL786535 DXG786535:DXH786535 EHC786535:EHD786535 EQY786535:EQZ786535 FAU786535:FAV786535 FKQ786535:FKR786535 FUM786535:FUN786535 GEI786535:GEJ786535 GOE786535:GOF786535 GYA786535:GYB786535 HHW786535:HHX786535 HRS786535:HRT786535 IBO786535:IBP786535 ILK786535:ILL786535 IVG786535:IVH786535 JFC786535:JFD786535 JOY786535:JOZ786535 JYU786535:JYV786535 KIQ786535:KIR786535 KSM786535:KSN786535 LCI786535:LCJ786535 LME786535:LMF786535 LWA786535:LWB786535 MFW786535:MFX786535 MPS786535:MPT786535 MZO786535:MZP786535 NJK786535:NJL786535 NTG786535:NTH786535 ODC786535:ODD786535 OMY786535:OMZ786535 OWU786535:OWV786535 PGQ786535:PGR786535 PQM786535:PQN786535 QAI786535:QAJ786535 QKE786535:QKF786535 QUA786535:QUB786535 RDW786535:RDX786535 RNS786535:RNT786535 RXO786535:RXP786535 SHK786535:SHL786535 SRG786535:SRH786535 TBC786535:TBD786535 TKY786535:TKZ786535 TUU786535:TUV786535 UEQ786535:UER786535 UOM786535:UON786535 UYI786535:UYJ786535 VIE786535:VIF786535 VSA786535:VSB786535 WBW786535:WBX786535 WLS786535:WLT786535 WVO786535:WVP786535 G852071:H852071 JC852071:JD852071 SY852071:SZ852071 ACU852071:ACV852071 AMQ852071:AMR852071 AWM852071:AWN852071 BGI852071:BGJ852071 BQE852071:BQF852071 CAA852071:CAB852071 CJW852071:CJX852071 CTS852071:CTT852071 DDO852071:DDP852071 DNK852071:DNL852071 DXG852071:DXH852071 EHC852071:EHD852071 EQY852071:EQZ852071 FAU852071:FAV852071 FKQ852071:FKR852071 FUM852071:FUN852071 GEI852071:GEJ852071 GOE852071:GOF852071 GYA852071:GYB852071 HHW852071:HHX852071 HRS852071:HRT852071 IBO852071:IBP852071 ILK852071:ILL852071 IVG852071:IVH852071 JFC852071:JFD852071 JOY852071:JOZ852071 JYU852071:JYV852071 KIQ852071:KIR852071 KSM852071:KSN852071 LCI852071:LCJ852071 LME852071:LMF852071 LWA852071:LWB852071 MFW852071:MFX852071 MPS852071:MPT852071 MZO852071:MZP852071 NJK852071:NJL852071 NTG852071:NTH852071 ODC852071:ODD852071 OMY852071:OMZ852071 OWU852071:OWV852071 PGQ852071:PGR852071 PQM852071:PQN852071 QAI852071:QAJ852071 QKE852071:QKF852071 QUA852071:QUB852071 RDW852071:RDX852071 RNS852071:RNT852071 RXO852071:RXP852071 SHK852071:SHL852071 SRG852071:SRH852071 TBC852071:TBD852071 TKY852071:TKZ852071 TUU852071:TUV852071 UEQ852071:UER852071 UOM852071:UON852071 UYI852071:UYJ852071 VIE852071:VIF852071 VSA852071:VSB852071 WBW852071:WBX852071 WLS852071:WLT852071 WVO852071:WVP852071 G917607:H917607 JC917607:JD917607 SY917607:SZ917607 ACU917607:ACV917607 AMQ917607:AMR917607 AWM917607:AWN917607 BGI917607:BGJ917607 BQE917607:BQF917607 CAA917607:CAB917607 CJW917607:CJX917607 CTS917607:CTT917607 DDO917607:DDP917607 DNK917607:DNL917607 DXG917607:DXH917607 EHC917607:EHD917607 EQY917607:EQZ917607 FAU917607:FAV917607 FKQ917607:FKR917607 FUM917607:FUN917607 GEI917607:GEJ917607 GOE917607:GOF917607 GYA917607:GYB917607 HHW917607:HHX917607 HRS917607:HRT917607 IBO917607:IBP917607 ILK917607:ILL917607 IVG917607:IVH917607 JFC917607:JFD917607 JOY917607:JOZ917607 JYU917607:JYV917607 KIQ917607:KIR917607 KSM917607:KSN917607 LCI917607:LCJ917607 LME917607:LMF917607 LWA917607:LWB917607 MFW917607:MFX917607 MPS917607:MPT917607 MZO917607:MZP917607 NJK917607:NJL917607 NTG917607:NTH917607 ODC917607:ODD917607 OMY917607:OMZ917607 OWU917607:OWV917607 PGQ917607:PGR917607 PQM917607:PQN917607 QAI917607:QAJ917607 QKE917607:QKF917607 QUA917607:QUB917607 RDW917607:RDX917607 RNS917607:RNT917607 RXO917607:RXP917607 SHK917607:SHL917607 SRG917607:SRH917607 TBC917607:TBD917607 TKY917607:TKZ917607 TUU917607:TUV917607 UEQ917607:UER917607 UOM917607:UON917607 UYI917607:UYJ917607 VIE917607:VIF917607 VSA917607:VSB917607 WBW917607:WBX917607 WLS917607:WLT917607 WVO917607:WVP917607 G983143:H983143 JC983143:JD983143 SY983143:SZ983143 ACU983143:ACV983143 AMQ983143:AMR983143 AWM983143:AWN983143 BGI983143:BGJ983143 BQE983143:BQF983143 CAA983143:CAB983143 CJW983143:CJX983143 CTS983143:CTT983143 DDO983143:DDP983143 DNK983143:DNL983143 DXG983143:DXH983143 EHC983143:EHD983143 EQY983143:EQZ983143 FAU983143:FAV983143 FKQ983143:FKR983143 FUM983143:FUN983143 GEI983143:GEJ983143 GOE983143:GOF983143 GYA983143:GYB983143 HHW983143:HHX983143 HRS983143:HRT983143 IBO983143:IBP983143 ILK983143:ILL983143 IVG983143:IVH983143 JFC983143:JFD983143 JOY983143:JOZ983143 JYU983143:JYV983143 KIQ983143:KIR983143 KSM983143:KSN983143 LCI983143:LCJ983143 LME983143:LMF983143 LWA983143:LWB983143 MFW983143:MFX983143 MPS983143:MPT983143 MZO983143:MZP983143 NJK983143:NJL983143 NTG983143:NTH983143 ODC983143:ODD983143 OMY983143:OMZ983143 OWU983143:OWV983143 PGQ983143:PGR983143 PQM983143:PQN983143 QAI983143:QAJ983143 QKE983143:QKF983143 QUA983143:QUB983143 RDW983143:RDX983143 RNS983143:RNT983143 RXO983143:RXP983143 SHK983143:SHL983143 SRG983143:SRH983143 TBC983143:TBD983143 TKY983143:TKZ983143 TUU983143:TUV983143 UEQ983143:UER983143 UOM983143:UON983143 UYI983143:UYJ983143 VIE983143:VIF983143 VSA983143:VSB983143 WBW983143:WBX983143 WLS983143:WLT983143 WVO983143:WVP983143 G2 JC2 SY2 ACU2 AMQ2 AWM2 BGI2 BQE2 CAA2 CJW2 CTS2 DDO2 DNK2 DXG2 EHC2 EQY2 FAU2 FKQ2 FUM2 GEI2 GOE2 GYA2 HHW2 HRS2 IBO2 ILK2 IVG2 JFC2 JOY2 JYU2 KIQ2 KSM2 LCI2 LME2 LWA2 MFW2 MPS2 MZO2 NJK2 NTG2 ODC2 OMY2 OWU2 PGQ2 PQM2 QAI2 QKE2 QUA2 RDW2 RNS2 RXO2 SHK2 SRG2 TBC2 TKY2 TUU2 UEQ2 UOM2 UYI2 VIE2 VSA2 WBW2 WLS2 WVO2 G65538 JC65538 SY65538 ACU65538 AMQ65538 AWM65538 BGI65538 BQE65538 CAA65538 CJW65538 CTS65538 DDO65538 DNK65538 DXG65538 EHC65538 EQY65538 FAU65538 FKQ65538 FUM65538 GEI65538 GOE65538 GYA65538 HHW65538 HRS65538 IBO65538 ILK65538 IVG65538 JFC65538 JOY65538 JYU65538 KIQ65538 KSM65538 LCI65538 LME65538 LWA65538 MFW65538 MPS65538 MZO65538 NJK65538 NTG65538 ODC65538 OMY65538 OWU65538 PGQ65538 PQM65538 QAI65538 QKE65538 QUA65538 RDW65538 RNS65538 RXO65538 SHK65538 SRG65538 TBC65538 TKY65538 TUU65538 UEQ65538 UOM65538 UYI65538 VIE65538 VSA65538 WBW65538 WLS65538 WVO65538 G131074 JC131074 SY131074 ACU131074 AMQ131074 AWM131074 BGI131074 BQE131074 CAA131074 CJW131074 CTS131074 DDO131074 DNK131074 DXG131074 EHC131074 EQY131074 FAU131074 FKQ131074 FUM131074 GEI131074 GOE131074 GYA131074 HHW131074 HRS131074 IBO131074 ILK131074 IVG131074 JFC131074 JOY131074 JYU131074 KIQ131074 KSM131074 LCI131074 LME131074 LWA131074 MFW131074 MPS131074 MZO131074 NJK131074 NTG131074 ODC131074 OMY131074 OWU131074 PGQ131074 PQM131074 QAI131074 QKE131074 QUA131074 RDW131074 RNS131074 RXO131074 SHK131074 SRG131074 TBC131074 TKY131074 TUU131074 UEQ131074 UOM131074 UYI131074 VIE131074 VSA131074 WBW131074 WLS131074 WVO131074 G196610 JC196610 SY196610 ACU196610 AMQ196610 AWM196610 BGI196610 BQE196610 CAA196610 CJW196610 CTS196610 DDO196610 DNK196610 DXG196610 EHC196610 EQY196610 FAU196610 FKQ196610 FUM196610 GEI196610 GOE196610 GYA196610 HHW196610 HRS196610 IBO196610 ILK196610 IVG196610 JFC196610 JOY196610 JYU196610 KIQ196610 KSM196610 LCI196610 LME196610 LWA196610 MFW196610 MPS196610 MZO196610 NJK196610 NTG196610 ODC196610 OMY196610 OWU196610 PGQ196610 PQM196610 QAI196610 QKE196610 QUA196610 RDW196610 RNS196610 RXO196610 SHK196610 SRG196610 TBC196610 TKY196610 TUU196610 UEQ196610 UOM196610 UYI196610 VIE196610 VSA196610 WBW196610 WLS196610 WVO196610 G262146 JC262146 SY262146 ACU262146 AMQ262146 AWM262146 BGI262146 BQE262146 CAA262146 CJW262146 CTS262146 DDO262146 DNK262146 DXG262146 EHC262146 EQY262146 FAU262146 FKQ262146 FUM262146 GEI262146 GOE262146 GYA262146 HHW262146 HRS262146 IBO262146 ILK262146 IVG262146 JFC262146 JOY262146 JYU262146 KIQ262146 KSM262146 LCI262146 LME262146 LWA262146 MFW262146 MPS262146 MZO262146 NJK262146 NTG262146 ODC262146 OMY262146 OWU262146 PGQ262146 PQM262146 QAI262146 QKE262146 QUA262146 RDW262146 RNS262146 RXO262146 SHK262146 SRG262146 TBC262146 TKY262146 TUU262146 UEQ262146 UOM262146 UYI262146 VIE262146 VSA262146 WBW262146 WLS262146 WVO262146 G327682 JC327682 SY327682 ACU327682 AMQ327682 AWM327682 BGI327682 BQE327682 CAA327682 CJW327682 CTS327682 DDO327682 DNK327682 DXG327682 EHC327682 EQY327682 FAU327682 FKQ327682 FUM327682 GEI327682 GOE327682 GYA327682 HHW327682 HRS327682 IBO327682 ILK327682 IVG327682 JFC327682 JOY327682 JYU327682 KIQ327682 KSM327682 LCI327682 LME327682 LWA327682 MFW327682 MPS327682 MZO327682 NJK327682 NTG327682 ODC327682 OMY327682 OWU327682 PGQ327682 PQM327682 QAI327682 QKE327682 QUA327682 RDW327682 RNS327682 RXO327682 SHK327682 SRG327682 TBC327682 TKY327682 TUU327682 UEQ327682 UOM327682 UYI327682 VIE327682 VSA327682 WBW327682 WLS327682 WVO327682 G393218 JC393218 SY393218 ACU393218 AMQ393218 AWM393218 BGI393218 BQE393218 CAA393218 CJW393218 CTS393218 DDO393218 DNK393218 DXG393218 EHC393218 EQY393218 FAU393218 FKQ393218 FUM393218 GEI393218 GOE393218 GYA393218 HHW393218 HRS393218 IBO393218 ILK393218 IVG393218 JFC393218 JOY393218 JYU393218 KIQ393218 KSM393218 LCI393218 LME393218 LWA393218 MFW393218 MPS393218 MZO393218 NJK393218 NTG393218 ODC393218 OMY393218 OWU393218 PGQ393218 PQM393218 QAI393218 QKE393218 QUA393218 RDW393218 RNS393218 RXO393218 SHK393218 SRG393218 TBC393218 TKY393218 TUU393218 UEQ393218 UOM393218 UYI393218 VIE393218 VSA393218 WBW393218 WLS393218 WVO393218 G458754 JC458754 SY458754 ACU458754 AMQ458754 AWM458754 BGI458754 BQE458754 CAA458754 CJW458754 CTS458754 DDO458754 DNK458754 DXG458754 EHC458754 EQY458754 FAU458754 FKQ458754 FUM458754 GEI458754 GOE458754 GYA458754 HHW458754 HRS458754 IBO458754 ILK458754 IVG458754 JFC458754 JOY458754 JYU458754 KIQ458754 KSM458754 LCI458754 LME458754 LWA458754 MFW458754 MPS458754 MZO458754 NJK458754 NTG458754 ODC458754 OMY458754 OWU458754 PGQ458754 PQM458754 QAI458754 QKE458754 QUA458754 RDW458754 RNS458754 RXO458754 SHK458754 SRG458754 TBC458754 TKY458754 TUU458754 UEQ458754 UOM458754 UYI458754 VIE458754 VSA458754 WBW458754 WLS458754 WVO458754 G524290 JC524290 SY524290 ACU524290 AMQ524290 AWM524290 BGI524290 BQE524290 CAA524290 CJW524290 CTS524290 DDO524290 DNK524290 DXG524290 EHC524290 EQY524290 FAU524290 FKQ524290 FUM524290 GEI524290 GOE524290 GYA524290 HHW524290 HRS524290 IBO524290 ILK524290 IVG524290 JFC524290 JOY524290 JYU524290 KIQ524290 KSM524290 LCI524290 LME524290 LWA524290 MFW524290 MPS524290 MZO524290 NJK524290 NTG524290 ODC524290 OMY524290 OWU524290 PGQ524290 PQM524290 QAI524290 QKE524290 QUA524290 RDW524290 RNS524290 RXO524290 SHK524290 SRG524290 TBC524290 TKY524290 TUU524290 UEQ524290 UOM524290 UYI524290 VIE524290 VSA524290 WBW524290 WLS524290 WVO524290 G589826 JC589826 SY589826 ACU589826 AMQ589826 AWM589826 BGI589826 BQE589826 CAA589826 CJW589826 CTS589826 DDO589826 DNK589826 DXG589826 EHC589826 EQY589826 FAU589826 FKQ589826 FUM589826 GEI589826 GOE589826 GYA589826 HHW589826 HRS589826 IBO589826 ILK589826 IVG589826 JFC589826 JOY589826 JYU589826 KIQ589826 KSM589826 LCI589826 LME589826 LWA589826 MFW589826 MPS589826 MZO589826 NJK589826 NTG589826 ODC589826 OMY589826 OWU589826 PGQ589826 PQM589826 QAI589826 QKE589826 QUA589826 RDW589826 RNS589826 RXO589826 SHK589826 SRG589826 TBC589826 TKY589826 TUU589826 UEQ589826 UOM589826 UYI589826 VIE589826 VSA589826 WBW589826 WLS589826 WVO589826 G655362 JC655362 SY655362 ACU655362 AMQ655362 AWM655362 BGI655362 BQE655362 CAA655362 CJW655362 CTS655362 DDO655362 DNK655362 DXG655362 EHC655362 EQY655362 FAU655362 FKQ655362 FUM655362 GEI655362 GOE655362 GYA655362 HHW655362 HRS655362 IBO655362 ILK655362 IVG655362 JFC655362 JOY655362 JYU655362 KIQ655362 KSM655362 LCI655362 LME655362 LWA655362 MFW655362 MPS655362 MZO655362 NJK655362 NTG655362 ODC655362 OMY655362 OWU655362 PGQ655362 PQM655362 QAI655362 QKE655362 QUA655362 RDW655362 RNS655362 RXO655362 SHK655362 SRG655362 TBC655362 TKY655362 TUU655362 UEQ655362 UOM655362 UYI655362 VIE655362 VSA655362 WBW655362 WLS655362 WVO655362 G720898 JC720898 SY720898 ACU720898 AMQ720898 AWM720898 BGI720898 BQE720898 CAA720898 CJW720898 CTS720898 DDO720898 DNK720898 DXG720898 EHC720898 EQY720898 FAU720898 FKQ720898 FUM720898 GEI720898 GOE720898 GYA720898 HHW720898 HRS720898 IBO720898 ILK720898 IVG720898 JFC720898 JOY720898 JYU720898 KIQ720898 KSM720898 LCI720898 LME720898 LWA720898 MFW720898 MPS720898 MZO720898 NJK720898 NTG720898 ODC720898 OMY720898 OWU720898 PGQ720898 PQM720898 QAI720898 QKE720898 QUA720898 RDW720898 RNS720898 RXO720898 SHK720898 SRG720898 TBC720898 TKY720898 TUU720898 UEQ720898 UOM720898 UYI720898 VIE720898 VSA720898 WBW720898 WLS720898 WVO720898 G786434 JC786434 SY786434 ACU786434 AMQ786434 AWM786434 BGI786434 BQE786434 CAA786434 CJW786434 CTS786434 DDO786434 DNK786434 DXG786434 EHC786434 EQY786434 FAU786434 FKQ786434 FUM786434 GEI786434 GOE786434 GYA786434 HHW786434 HRS786434 IBO786434 ILK786434 IVG786434 JFC786434 JOY786434 JYU786434 KIQ786434 KSM786434 LCI786434 LME786434 LWA786434 MFW786434 MPS786434 MZO786434 NJK786434 NTG786434 ODC786434 OMY786434 OWU786434 PGQ786434 PQM786434 QAI786434 QKE786434 QUA786434 RDW786434 RNS786434 RXO786434 SHK786434 SRG786434 TBC786434 TKY786434 TUU786434 UEQ786434 UOM786434 UYI786434 VIE786434 VSA786434 WBW786434 WLS786434 WVO786434 G851970 JC851970 SY851970 ACU851970 AMQ851970 AWM851970 BGI851970 BQE851970 CAA851970 CJW851970 CTS851970 DDO851970 DNK851970 DXG851970 EHC851970 EQY851970 FAU851970 FKQ851970 FUM851970 GEI851970 GOE851970 GYA851970 HHW851970 HRS851970 IBO851970 ILK851970 IVG851970 JFC851970 JOY851970 JYU851970 KIQ851970 KSM851970 LCI851970 LME851970 LWA851970 MFW851970 MPS851970 MZO851970 NJK851970 NTG851970 ODC851970 OMY851970 OWU851970 PGQ851970 PQM851970 QAI851970 QKE851970 QUA851970 RDW851970 RNS851970 RXO851970 SHK851970 SRG851970 TBC851970 TKY851970 TUU851970 UEQ851970 UOM851970 UYI851970 VIE851970 VSA851970 WBW851970 WLS851970 WVO851970 G917506 JC917506 SY917506 ACU917506 AMQ917506 AWM917506 BGI917506 BQE917506 CAA917506 CJW917506 CTS917506 DDO917506 DNK917506 DXG917506 EHC917506 EQY917506 FAU917506 FKQ917506 FUM917506 GEI917506 GOE917506 GYA917506 HHW917506 HRS917506 IBO917506 ILK917506 IVG917506 JFC917506 JOY917506 JYU917506 KIQ917506 KSM917506 LCI917506 LME917506 LWA917506 MFW917506 MPS917506 MZO917506 NJK917506 NTG917506 ODC917506 OMY917506 OWU917506 PGQ917506 PQM917506 QAI917506 QKE917506 QUA917506 RDW917506 RNS917506 RXO917506 SHK917506 SRG917506 TBC917506 TKY917506 TUU917506 UEQ917506 UOM917506 UYI917506 VIE917506 VSA917506 WBW917506 WLS917506 WVO917506 G983042 JC983042 SY983042 ACU983042 AMQ983042 AWM983042 BGI983042 BQE983042 CAA983042 CJW983042 CTS983042 DDO983042 DNK983042 DXG983042 EHC983042 EQY983042 FAU983042 FKQ983042 FUM983042 GEI983042 GOE983042 GYA983042 HHW983042 HRS983042 IBO983042 ILK983042 IVG983042 JFC983042 JOY983042 JYU983042 KIQ983042 KSM983042 LCI983042 LME983042 LWA983042 MFW983042 MPS983042 MZO983042 NJK983042 NTG983042 ODC983042 OMY983042 OWU983042 PGQ983042 PQM983042 QAI983042 QKE983042 QUA983042 RDW983042 RNS983042 RXO983042 SHK983042 SRG983042 TBC983042 TKY983042 TUU983042 UEQ983042 UOM983042 UYI983042 VIE983042 VSA983042 WBW983042 WLS983042 WVO983042 G16:H16 JC16:JD16 SY16:SZ16 ACU16:ACV16 AMQ16:AMR16 AWM16:AWN16 BGI16:BGJ16 BQE16:BQF16 CAA16:CAB16 CJW16:CJX16 CTS16:CTT16 DDO16:DDP16 DNK16:DNL16 DXG16:DXH16 EHC16:EHD16 EQY16:EQZ16 FAU16:FAV16 FKQ16:FKR16 FUM16:FUN16 GEI16:GEJ16 GOE16:GOF16 GYA16:GYB16 HHW16:HHX16 HRS16:HRT16 IBO16:IBP16 ILK16:ILL16 IVG16:IVH16 JFC16:JFD16 JOY16:JOZ16 JYU16:JYV16 KIQ16:KIR16 KSM16:KSN16 LCI16:LCJ16 LME16:LMF16 LWA16:LWB16 MFW16:MFX16 MPS16:MPT16 MZO16:MZP16 NJK16:NJL16 NTG16:NTH16 ODC16:ODD16 OMY16:OMZ16 OWU16:OWV16 PGQ16:PGR16 PQM16:PQN16 QAI16:QAJ16 QKE16:QKF16 QUA16:QUB16 RDW16:RDX16 RNS16:RNT16 RXO16:RXP16 SHK16:SHL16 SRG16:SRH16 TBC16:TBD16 TKY16:TKZ16 TUU16:TUV16 UEQ16:UER16 UOM16:UON16 UYI16:UYJ16 VIE16:VIF16 VSA16:VSB16 WBW16:WBX16 WLS16:WLT16 WVO16:WVP16 G65552:H65552 JC65552:JD65552 SY65552:SZ65552 ACU65552:ACV65552 AMQ65552:AMR65552 AWM65552:AWN65552 BGI65552:BGJ65552 BQE65552:BQF65552 CAA65552:CAB65552 CJW65552:CJX65552 CTS65552:CTT65552 DDO65552:DDP65552 DNK65552:DNL65552 DXG65552:DXH65552 EHC65552:EHD65552 EQY65552:EQZ65552 FAU65552:FAV65552 FKQ65552:FKR65552 FUM65552:FUN65552 GEI65552:GEJ65552 GOE65552:GOF65552 GYA65552:GYB65552 HHW65552:HHX65552 HRS65552:HRT65552 IBO65552:IBP65552 ILK65552:ILL65552 IVG65552:IVH65552 JFC65552:JFD65552 JOY65552:JOZ65552 JYU65552:JYV65552 KIQ65552:KIR65552 KSM65552:KSN65552 LCI65552:LCJ65552 LME65552:LMF65552 LWA65552:LWB65552 MFW65552:MFX65552 MPS65552:MPT65552 MZO65552:MZP65552 NJK65552:NJL65552 NTG65552:NTH65552 ODC65552:ODD65552 OMY65552:OMZ65552 OWU65552:OWV65552 PGQ65552:PGR65552 PQM65552:PQN65552 QAI65552:QAJ65552 QKE65552:QKF65552 QUA65552:QUB65552 RDW65552:RDX65552 RNS65552:RNT65552 RXO65552:RXP65552 SHK65552:SHL65552 SRG65552:SRH65552 TBC65552:TBD65552 TKY65552:TKZ65552 TUU65552:TUV65552 UEQ65552:UER65552 UOM65552:UON65552 UYI65552:UYJ65552 VIE65552:VIF65552 VSA65552:VSB65552 WBW65552:WBX65552 WLS65552:WLT65552 WVO65552:WVP65552 G131088:H131088 JC131088:JD131088 SY131088:SZ131088 ACU131088:ACV131088 AMQ131088:AMR131088 AWM131088:AWN131088 BGI131088:BGJ131088 BQE131088:BQF131088 CAA131088:CAB131088 CJW131088:CJX131088 CTS131088:CTT131088 DDO131088:DDP131088 DNK131088:DNL131088 DXG131088:DXH131088 EHC131088:EHD131088 EQY131088:EQZ131088 FAU131088:FAV131088 FKQ131088:FKR131088 FUM131088:FUN131088 GEI131088:GEJ131088 GOE131088:GOF131088 GYA131088:GYB131088 HHW131088:HHX131088 HRS131088:HRT131088 IBO131088:IBP131088 ILK131088:ILL131088 IVG131088:IVH131088 JFC131088:JFD131088 JOY131088:JOZ131088 JYU131088:JYV131088 KIQ131088:KIR131088 KSM131088:KSN131088 LCI131088:LCJ131088 LME131088:LMF131088 LWA131088:LWB131088 MFW131088:MFX131088 MPS131088:MPT131088 MZO131088:MZP131088 NJK131088:NJL131088 NTG131088:NTH131088 ODC131088:ODD131088 OMY131088:OMZ131088 OWU131088:OWV131088 PGQ131088:PGR131088 PQM131088:PQN131088 QAI131088:QAJ131088 QKE131088:QKF131088 QUA131088:QUB131088 RDW131088:RDX131088 RNS131088:RNT131088 RXO131088:RXP131088 SHK131088:SHL131088 SRG131088:SRH131088 TBC131088:TBD131088 TKY131088:TKZ131088 TUU131088:TUV131088 UEQ131088:UER131088 UOM131088:UON131088 UYI131088:UYJ131088 VIE131088:VIF131088 VSA131088:VSB131088 WBW131088:WBX131088 WLS131088:WLT131088 WVO131088:WVP131088 G196624:H196624 JC196624:JD196624 SY196624:SZ196624 ACU196624:ACV196624 AMQ196624:AMR196624 AWM196624:AWN196624 BGI196624:BGJ196624 BQE196624:BQF196624 CAA196624:CAB196624 CJW196624:CJX196624 CTS196624:CTT196624 DDO196624:DDP196624 DNK196624:DNL196624 DXG196624:DXH196624 EHC196624:EHD196624 EQY196624:EQZ196624 FAU196624:FAV196624 FKQ196624:FKR196624 FUM196624:FUN196624 GEI196624:GEJ196624 GOE196624:GOF196624 GYA196624:GYB196624 HHW196624:HHX196624 HRS196624:HRT196624 IBO196624:IBP196624 ILK196624:ILL196624 IVG196624:IVH196624 JFC196624:JFD196624 JOY196624:JOZ196624 JYU196624:JYV196624 KIQ196624:KIR196624 KSM196624:KSN196624 LCI196624:LCJ196624 LME196624:LMF196624 LWA196624:LWB196624 MFW196624:MFX196624 MPS196624:MPT196624 MZO196624:MZP196624 NJK196624:NJL196624 NTG196624:NTH196624 ODC196624:ODD196624 OMY196624:OMZ196624 OWU196624:OWV196624 PGQ196624:PGR196624 PQM196624:PQN196624 QAI196624:QAJ196624 QKE196624:QKF196624 QUA196624:QUB196624 RDW196624:RDX196624 RNS196624:RNT196624 RXO196624:RXP196624 SHK196624:SHL196624 SRG196624:SRH196624 TBC196624:TBD196624 TKY196624:TKZ196624 TUU196624:TUV196624 UEQ196624:UER196624 UOM196624:UON196624 UYI196624:UYJ196624 VIE196624:VIF196624 VSA196624:VSB196624 WBW196624:WBX196624 WLS196624:WLT196624 WVO196624:WVP196624 G262160:H262160 JC262160:JD262160 SY262160:SZ262160 ACU262160:ACV262160 AMQ262160:AMR262160 AWM262160:AWN262160 BGI262160:BGJ262160 BQE262160:BQF262160 CAA262160:CAB262160 CJW262160:CJX262160 CTS262160:CTT262160 DDO262160:DDP262160 DNK262160:DNL262160 DXG262160:DXH262160 EHC262160:EHD262160 EQY262160:EQZ262160 FAU262160:FAV262160 FKQ262160:FKR262160 FUM262160:FUN262160 GEI262160:GEJ262160 GOE262160:GOF262160 GYA262160:GYB262160 HHW262160:HHX262160 HRS262160:HRT262160 IBO262160:IBP262160 ILK262160:ILL262160 IVG262160:IVH262160 JFC262160:JFD262160 JOY262160:JOZ262160 JYU262160:JYV262160 KIQ262160:KIR262160 KSM262160:KSN262160 LCI262160:LCJ262160 LME262160:LMF262160 LWA262160:LWB262160 MFW262160:MFX262160 MPS262160:MPT262160 MZO262160:MZP262160 NJK262160:NJL262160 NTG262160:NTH262160 ODC262160:ODD262160 OMY262160:OMZ262160 OWU262160:OWV262160 PGQ262160:PGR262160 PQM262160:PQN262160 QAI262160:QAJ262160 QKE262160:QKF262160 QUA262160:QUB262160 RDW262160:RDX262160 RNS262160:RNT262160 RXO262160:RXP262160 SHK262160:SHL262160 SRG262160:SRH262160 TBC262160:TBD262160 TKY262160:TKZ262160 TUU262160:TUV262160 UEQ262160:UER262160 UOM262160:UON262160 UYI262160:UYJ262160 VIE262160:VIF262160 VSA262160:VSB262160 WBW262160:WBX262160 WLS262160:WLT262160 WVO262160:WVP262160 G327696:H327696 JC327696:JD327696 SY327696:SZ327696 ACU327696:ACV327696 AMQ327696:AMR327696 AWM327696:AWN327696 BGI327696:BGJ327696 BQE327696:BQF327696 CAA327696:CAB327696 CJW327696:CJX327696 CTS327696:CTT327696 DDO327696:DDP327696 DNK327696:DNL327696 DXG327696:DXH327696 EHC327696:EHD327696 EQY327696:EQZ327696 FAU327696:FAV327696 FKQ327696:FKR327696 FUM327696:FUN327696 GEI327696:GEJ327696 GOE327696:GOF327696 GYA327696:GYB327696 HHW327696:HHX327696 HRS327696:HRT327696 IBO327696:IBP327696 ILK327696:ILL327696 IVG327696:IVH327696 JFC327696:JFD327696 JOY327696:JOZ327696 JYU327696:JYV327696 KIQ327696:KIR327696 KSM327696:KSN327696 LCI327696:LCJ327696 LME327696:LMF327696 LWA327696:LWB327696 MFW327696:MFX327696 MPS327696:MPT327696 MZO327696:MZP327696 NJK327696:NJL327696 NTG327696:NTH327696 ODC327696:ODD327696 OMY327696:OMZ327696 OWU327696:OWV327696 PGQ327696:PGR327696 PQM327696:PQN327696 QAI327696:QAJ327696 QKE327696:QKF327696 QUA327696:QUB327696 RDW327696:RDX327696 RNS327696:RNT327696 RXO327696:RXP327696 SHK327696:SHL327696 SRG327696:SRH327696 TBC327696:TBD327696 TKY327696:TKZ327696 TUU327696:TUV327696 UEQ327696:UER327696 UOM327696:UON327696 UYI327696:UYJ327696 VIE327696:VIF327696 VSA327696:VSB327696 WBW327696:WBX327696 WLS327696:WLT327696 WVO327696:WVP327696 G393232:H393232 JC393232:JD393232 SY393232:SZ393232 ACU393232:ACV393232 AMQ393232:AMR393232 AWM393232:AWN393232 BGI393232:BGJ393232 BQE393232:BQF393232 CAA393232:CAB393232 CJW393232:CJX393232 CTS393232:CTT393232 DDO393232:DDP393232 DNK393232:DNL393232 DXG393232:DXH393232 EHC393232:EHD393232 EQY393232:EQZ393232 FAU393232:FAV393232 FKQ393232:FKR393232 FUM393232:FUN393232 GEI393232:GEJ393232 GOE393232:GOF393232 GYA393232:GYB393232 HHW393232:HHX393232 HRS393232:HRT393232 IBO393232:IBP393232 ILK393232:ILL393232 IVG393232:IVH393232 JFC393232:JFD393232 JOY393232:JOZ393232 JYU393232:JYV393232 KIQ393232:KIR393232 KSM393232:KSN393232 LCI393232:LCJ393232 LME393232:LMF393232 LWA393232:LWB393232 MFW393232:MFX393232 MPS393232:MPT393232 MZO393232:MZP393232 NJK393232:NJL393232 NTG393232:NTH393232 ODC393232:ODD393232 OMY393232:OMZ393232 OWU393232:OWV393232 PGQ393232:PGR393232 PQM393232:PQN393232 QAI393232:QAJ393232 QKE393232:QKF393232 QUA393232:QUB393232 RDW393232:RDX393232 RNS393232:RNT393232 RXO393232:RXP393232 SHK393232:SHL393232 SRG393232:SRH393232 TBC393232:TBD393232 TKY393232:TKZ393232 TUU393232:TUV393232 UEQ393232:UER393232 UOM393232:UON393232 UYI393232:UYJ393232 VIE393232:VIF393232 VSA393232:VSB393232 WBW393232:WBX393232 WLS393232:WLT393232 WVO393232:WVP393232 G458768:H458768 JC458768:JD458768 SY458768:SZ458768 ACU458768:ACV458768 AMQ458768:AMR458768 AWM458768:AWN458768 BGI458768:BGJ458768 BQE458768:BQF458768 CAA458768:CAB458768 CJW458768:CJX458768 CTS458768:CTT458768 DDO458768:DDP458768 DNK458768:DNL458768 DXG458768:DXH458768 EHC458768:EHD458768 EQY458768:EQZ458768 FAU458768:FAV458768 FKQ458768:FKR458768 FUM458768:FUN458768 GEI458768:GEJ458768 GOE458768:GOF458768 GYA458768:GYB458768 HHW458768:HHX458768 HRS458768:HRT458768 IBO458768:IBP458768 ILK458768:ILL458768 IVG458768:IVH458768 JFC458768:JFD458768 JOY458768:JOZ458768 JYU458768:JYV458768 KIQ458768:KIR458768 KSM458768:KSN458768 LCI458768:LCJ458768 LME458768:LMF458768 LWA458768:LWB458768 MFW458768:MFX458768 MPS458768:MPT458768 MZO458768:MZP458768 NJK458768:NJL458768 NTG458768:NTH458768 ODC458768:ODD458768 OMY458768:OMZ458768 OWU458768:OWV458768 PGQ458768:PGR458768 PQM458768:PQN458768 QAI458768:QAJ458768 QKE458768:QKF458768 QUA458768:QUB458768 RDW458768:RDX458768 RNS458768:RNT458768 RXO458768:RXP458768 SHK458768:SHL458768 SRG458768:SRH458768 TBC458768:TBD458768 TKY458768:TKZ458768 TUU458768:TUV458768 UEQ458768:UER458768 UOM458768:UON458768 UYI458768:UYJ458768 VIE458768:VIF458768 VSA458768:VSB458768 WBW458768:WBX458768 WLS458768:WLT458768 WVO458768:WVP458768 G524304:H524304 JC524304:JD524304 SY524304:SZ524304 ACU524304:ACV524304 AMQ524304:AMR524304 AWM524304:AWN524304 BGI524304:BGJ524304 BQE524304:BQF524304 CAA524304:CAB524304 CJW524304:CJX524304 CTS524304:CTT524304 DDO524304:DDP524304 DNK524304:DNL524304 DXG524304:DXH524304 EHC524304:EHD524304 EQY524304:EQZ524304 FAU524304:FAV524304 FKQ524304:FKR524304 FUM524304:FUN524304 GEI524304:GEJ524304 GOE524304:GOF524304 GYA524304:GYB524304 HHW524304:HHX524304 HRS524304:HRT524304 IBO524304:IBP524304 ILK524304:ILL524304 IVG524304:IVH524304 JFC524304:JFD524304 JOY524304:JOZ524304 JYU524304:JYV524304 KIQ524304:KIR524304 KSM524304:KSN524304 LCI524304:LCJ524304 LME524304:LMF524304 LWA524304:LWB524304 MFW524304:MFX524304 MPS524304:MPT524304 MZO524304:MZP524304 NJK524304:NJL524304 NTG524304:NTH524304 ODC524304:ODD524304 OMY524304:OMZ524304 OWU524304:OWV524304 PGQ524304:PGR524304 PQM524304:PQN524304 QAI524304:QAJ524304 QKE524304:QKF524304 QUA524304:QUB524304 RDW524304:RDX524304 RNS524304:RNT524304 RXO524304:RXP524304 SHK524304:SHL524304 SRG524304:SRH524304 TBC524304:TBD524304 TKY524304:TKZ524304 TUU524304:TUV524304 UEQ524304:UER524304 UOM524304:UON524304 UYI524304:UYJ524304 VIE524304:VIF524304 VSA524304:VSB524304 WBW524304:WBX524304 WLS524304:WLT524304 WVO524304:WVP524304 G589840:H589840 JC589840:JD589840 SY589840:SZ589840 ACU589840:ACV589840 AMQ589840:AMR589840 AWM589840:AWN589840 BGI589840:BGJ589840 BQE589840:BQF589840 CAA589840:CAB589840 CJW589840:CJX589840 CTS589840:CTT589840 DDO589840:DDP589840 DNK589840:DNL589840 DXG589840:DXH589840 EHC589840:EHD589840 EQY589840:EQZ589840 FAU589840:FAV589840 FKQ589840:FKR589840 FUM589840:FUN589840 GEI589840:GEJ589840 GOE589840:GOF589840 GYA589840:GYB589840 HHW589840:HHX589840 HRS589840:HRT589840 IBO589840:IBP589840 ILK589840:ILL589840 IVG589840:IVH589840 JFC589840:JFD589840 JOY589840:JOZ589840 JYU589840:JYV589840 KIQ589840:KIR589840 KSM589840:KSN589840 LCI589840:LCJ589840 LME589840:LMF589840 LWA589840:LWB589840 MFW589840:MFX589840 MPS589840:MPT589840 MZO589840:MZP589840 NJK589840:NJL589840 NTG589840:NTH589840 ODC589840:ODD589840 OMY589840:OMZ589840 OWU589840:OWV589840 PGQ589840:PGR589840 PQM589840:PQN589840 QAI589840:QAJ589840 QKE589840:QKF589840 QUA589840:QUB589840 RDW589840:RDX589840 RNS589840:RNT589840 RXO589840:RXP589840 SHK589840:SHL589840 SRG589840:SRH589840 TBC589840:TBD589840 TKY589840:TKZ589840 TUU589840:TUV589840 UEQ589840:UER589840 UOM589840:UON589840 UYI589840:UYJ589840 VIE589840:VIF589840 VSA589840:VSB589840 WBW589840:WBX589840 WLS589840:WLT589840 WVO589840:WVP589840 G655376:H655376 JC655376:JD655376 SY655376:SZ655376 ACU655376:ACV655376 AMQ655376:AMR655376 AWM655376:AWN655376 BGI655376:BGJ655376 BQE655376:BQF655376 CAA655376:CAB655376 CJW655376:CJX655376 CTS655376:CTT655376 DDO655376:DDP655376 DNK655376:DNL655376 DXG655376:DXH655376 EHC655376:EHD655376 EQY655376:EQZ655376 FAU655376:FAV655376 FKQ655376:FKR655376 FUM655376:FUN655376 GEI655376:GEJ655376 GOE655376:GOF655376 GYA655376:GYB655376 HHW655376:HHX655376 HRS655376:HRT655376 IBO655376:IBP655376 ILK655376:ILL655376 IVG655376:IVH655376 JFC655376:JFD655376 JOY655376:JOZ655376 JYU655376:JYV655376 KIQ655376:KIR655376 KSM655376:KSN655376 LCI655376:LCJ655376 LME655376:LMF655376 LWA655376:LWB655376 MFW655376:MFX655376 MPS655376:MPT655376 MZO655376:MZP655376 NJK655376:NJL655376 NTG655376:NTH655376 ODC655376:ODD655376 OMY655376:OMZ655376 OWU655376:OWV655376 PGQ655376:PGR655376 PQM655376:PQN655376 QAI655376:QAJ655376 QKE655376:QKF655376 QUA655376:QUB655376 RDW655376:RDX655376 RNS655376:RNT655376 RXO655376:RXP655376 SHK655376:SHL655376 SRG655376:SRH655376 TBC655376:TBD655376 TKY655376:TKZ655376 TUU655376:TUV655376 UEQ655376:UER655376 UOM655376:UON655376 UYI655376:UYJ655376 VIE655376:VIF655376 VSA655376:VSB655376 WBW655376:WBX655376 WLS655376:WLT655376 WVO655376:WVP655376 G720912:H720912 JC720912:JD720912 SY720912:SZ720912 ACU720912:ACV720912 AMQ720912:AMR720912 AWM720912:AWN720912 BGI720912:BGJ720912 BQE720912:BQF720912 CAA720912:CAB720912 CJW720912:CJX720912 CTS720912:CTT720912 DDO720912:DDP720912 DNK720912:DNL720912 DXG720912:DXH720912 EHC720912:EHD720912 EQY720912:EQZ720912 FAU720912:FAV720912 FKQ720912:FKR720912 FUM720912:FUN720912 GEI720912:GEJ720912 GOE720912:GOF720912 GYA720912:GYB720912 HHW720912:HHX720912 HRS720912:HRT720912 IBO720912:IBP720912 ILK720912:ILL720912 IVG720912:IVH720912 JFC720912:JFD720912 JOY720912:JOZ720912 JYU720912:JYV720912 KIQ720912:KIR720912 KSM720912:KSN720912 LCI720912:LCJ720912 LME720912:LMF720912 LWA720912:LWB720912 MFW720912:MFX720912 MPS720912:MPT720912 MZO720912:MZP720912 NJK720912:NJL720912 NTG720912:NTH720912 ODC720912:ODD720912 OMY720912:OMZ720912 OWU720912:OWV720912 PGQ720912:PGR720912 PQM720912:PQN720912 QAI720912:QAJ720912 QKE720912:QKF720912 QUA720912:QUB720912 RDW720912:RDX720912 RNS720912:RNT720912 RXO720912:RXP720912 SHK720912:SHL720912 SRG720912:SRH720912 TBC720912:TBD720912 TKY720912:TKZ720912 TUU720912:TUV720912 UEQ720912:UER720912 UOM720912:UON720912 UYI720912:UYJ720912 VIE720912:VIF720912 VSA720912:VSB720912 WBW720912:WBX720912 WLS720912:WLT720912 WVO720912:WVP720912 G786448:H786448 JC786448:JD786448 SY786448:SZ786448 ACU786448:ACV786448 AMQ786448:AMR786448 AWM786448:AWN786448 BGI786448:BGJ786448 BQE786448:BQF786448 CAA786448:CAB786448 CJW786448:CJX786448 CTS786448:CTT786448 DDO786448:DDP786448 DNK786448:DNL786448 DXG786448:DXH786448 EHC786448:EHD786448 EQY786448:EQZ786448 FAU786448:FAV786448 FKQ786448:FKR786448 FUM786448:FUN786448 GEI786448:GEJ786448 GOE786448:GOF786448 GYA786448:GYB786448 HHW786448:HHX786448 HRS786448:HRT786448 IBO786448:IBP786448 ILK786448:ILL786448 IVG786448:IVH786448 JFC786448:JFD786448 JOY786448:JOZ786448 JYU786448:JYV786448 KIQ786448:KIR786448 KSM786448:KSN786448 LCI786448:LCJ786448 LME786448:LMF786448 LWA786448:LWB786448 MFW786448:MFX786448 MPS786448:MPT786448 MZO786448:MZP786448 NJK786448:NJL786448 NTG786448:NTH786448 ODC786448:ODD786448 OMY786448:OMZ786448 OWU786448:OWV786448 PGQ786448:PGR786448 PQM786448:PQN786448 QAI786448:QAJ786448 QKE786448:QKF786448 QUA786448:QUB786448 RDW786448:RDX786448 RNS786448:RNT786448 RXO786448:RXP786448 SHK786448:SHL786448 SRG786448:SRH786448 TBC786448:TBD786448 TKY786448:TKZ786448 TUU786448:TUV786448 UEQ786448:UER786448 UOM786448:UON786448 UYI786448:UYJ786448 VIE786448:VIF786448 VSA786448:VSB786448 WBW786448:WBX786448 WLS786448:WLT786448 WVO786448:WVP786448 G851984:H851984 JC851984:JD851984 SY851984:SZ851984 ACU851984:ACV851984 AMQ851984:AMR851984 AWM851984:AWN851984 BGI851984:BGJ851984 BQE851984:BQF851984 CAA851984:CAB851984 CJW851984:CJX851984 CTS851984:CTT851984 DDO851984:DDP851984 DNK851984:DNL851984 DXG851984:DXH851984 EHC851984:EHD851984 EQY851984:EQZ851984 FAU851984:FAV851984 FKQ851984:FKR851984 FUM851984:FUN851984 GEI851984:GEJ851984 GOE851984:GOF851984 GYA851984:GYB851984 HHW851984:HHX851984 HRS851984:HRT851984 IBO851984:IBP851984 ILK851984:ILL851984 IVG851984:IVH851984 JFC851984:JFD851984 JOY851984:JOZ851984 JYU851984:JYV851984 KIQ851984:KIR851984 KSM851984:KSN851984 LCI851984:LCJ851984 LME851984:LMF851984 LWA851984:LWB851984 MFW851984:MFX851984 MPS851984:MPT851984 MZO851984:MZP851984 NJK851984:NJL851984 NTG851984:NTH851984 ODC851984:ODD851984 OMY851984:OMZ851984 OWU851984:OWV851984 PGQ851984:PGR851984 PQM851984:PQN851984 QAI851984:QAJ851984 QKE851984:QKF851984 QUA851984:QUB851984 RDW851984:RDX851984 RNS851984:RNT851984 RXO851984:RXP851984 SHK851984:SHL851984 SRG851984:SRH851984 TBC851984:TBD851984 TKY851984:TKZ851984 TUU851984:TUV851984 UEQ851984:UER851984 UOM851984:UON851984 UYI851984:UYJ851984 VIE851984:VIF851984 VSA851984:VSB851984 WBW851984:WBX851984 WLS851984:WLT851984 WVO851984:WVP851984 G917520:H917520 JC917520:JD917520 SY917520:SZ917520 ACU917520:ACV917520 AMQ917520:AMR917520 AWM917520:AWN917520 BGI917520:BGJ917520 BQE917520:BQF917520 CAA917520:CAB917520 CJW917520:CJX917520 CTS917520:CTT917520 DDO917520:DDP917520 DNK917520:DNL917520 DXG917520:DXH917520 EHC917520:EHD917520 EQY917520:EQZ917520 FAU917520:FAV917520 FKQ917520:FKR917520 FUM917520:FUN917520 GEI917520:GEJ917520 GOE917520:GOF917520 GYA917520:GYB917520 HHW917520:HHX917520 HRS917520:HRT917520 IBO917520:IBP917520 ILK917520:ILL917520 IVG917520:IVH917520 JFC917520:JFD917520 JOY917520:JOZ917520 JYU917520:JYV917520 KIQ917520:KIR917520 KSM917520:KSN917520 LCI917520:LCJ917520 LME917520:LMF917520 LWA917520:LWB917520 MFW917520:MFX917520 MPS917520:MPT917520 MZO917520:MZP917520 NJK917520:NJL917520 NTG917520:NTH917520 ODC917520:ODD917520 OMY917520:OMZ917520 OWU917520:OWV917520 PGQ917520:PGR917520 PQM917520:PQN917520 QAI917520:QAJ917520 QKE917520:QKF917520 QUA917520:QUB917520 RDW917520:RDX917520 RNS917520:RNT917520 RXO917520:RXP917520 SHK917520:SHL917520 SRG917520:SRH917520 TBC917520:TBD917520 TKY917520:TKZ917520 TUU917520:TUV917520 UEQ917520:UER917520 UOM917520:UON917520 UYI917520:UYJ917520 VIE917520:VIF917520 VSA917520:VSB917520 WBW917520:WBX917520 WLS917520:WLT917520 WVO917520:WVP917520 G983056:H983056 JC983056:JD983056 SY983056:SZ983056 ACU983056:ACV983056 AMQ983056:AMR983056 AWM983056:AWN983056 BGI983056:BGJ983056 BQE983056:BQF983056 CAA983056:CAB983056 CJW983056:CJX983056 CTS983056:CTT983056 DDO983056:DDP983056 DNK983056:DNL983056 DXG983056:DXH983056 EHC983056:EHD983056 EQY983056:EQZ983056 FAU983056:FAV983056 FKQ983056:FKR983056 FUM983056:FUN983056 GEI983056:GEJ983056 GOE983056:GOF983056 GYA983056:GYB983056 HHW983056:HHX983056 HRS983056:HRT983056 IBO983056:IBP983056 ILK983056:ILL983056 IVG983056:IVH983056 JFC983056:JFD983056 JOY983056:JOZ983056 JYU983056:JYV983056 KIQ983056:KIR983056 KSM983056:KSN983056 LCI983056:LCJ983056 LME983056:LMF983056 LWA983056:LWB983056 MFW983056:MFX983056 MPS983056:MPT983056 MZO983056:MZP983056 NJK983056:NJL983056 NTG983056:NTH983056 ODC983056:ODD983056 OMY983056:OMZ983056 OWU983056:OWV983056 PGQ983056:PGR983056 PQM983056:PQN983056 QAI983056:QAJ983056 QKE983056:QKF983056 QUA983056:QUB983056 RDW983056:RDX983056 RNS983056:RNT983056 RXO983056:RXP983056 SHK983056:SHL983056 SRG983056:SRH983056 TBC983056:TBD983056 TKY983056:TKZ983056 TUU983056:TUV983056 UEQ983056:UER983056 UOM983056:UON983056 UYI983056:UYJ983056 VIE983056:VIF983056 VSA983056:VSB983056 WBW983056:WBX983056 WLS983056:WLT983056 WVO983056:WVP983056 K7 JG7 TC7 ACY7 AMU7 AWQ7 BGM7 BQI7 CAE7 CKA7 CTW7 DDS7 DNO7 DXK7 EHG7 ERC7 FAY7 FKU7 FUQ7 GEM7 GOI7 GYE7 HIA7 HRW7 IBS7 ILO7 IVK7 JFG7 JPC7 JYY7 KIU7 KSQ7 LCM7 LMI7 LWE7 MGA7 MPW7 MZS7 NJO7 NTK7 ODG7 ONC7 OWY7 PGU7 PQQ7 QAM7 QKI7 QUE7 REA7 RNW7 RXS7 SHO7 SRK7 TBG7 TLC7 TUY7 UEU7 UOQ7 UYM7 VII7 VSE7 WCA7 WLW7 WVS7 K65543 JG65543 TC65543 ACY65543 AMU65543 AWQ65543 BGM65543 BQI65543 CAE65543 CKA65543 CTW65543 DDS65543 DNO65543 DXK65543 EHG65543 ERC65543 FAY65543 FKU65543 FUQ65543 GEM65543 GOI65543 GYE65543 HIA65543 HRW65543 IBS65543 ILO65543 IVK65543 JFG65543 JPC65543 JYY65543 KIU65543 KSQ65543 LCM65543 LMI65543 LWE65543 MGA65543 MPW65543 MZS65543 NJO65543 NTK65543 ODG65543 ONC65543 OWY65543 PGU65543 PQQ65543 QAM65543 QKI65543 QUE65543 REA65543 RNW65543 RXS65543 SHO65543 SRK65543 TBG65543 TLC65543 TUY65543 UEU65543 UOQ65543 UYM65543 VII65543 VSE65543 WCA65543 WLW65543 WVS65543 K131079 JG131079 TC131079 ACY131079 AMU131079 AWQ131079 BGM131079 BQI131079 CAE131079 CKA131079 CTW131079 DDS131079 DNO131079 DXK131079 EHG131079 ERC131079 FAY131079 FKU131079 FUQ131079 GEM131079 GOI131079 GYE131079 HIA131079 HRW131079 IBS131079 ILO131079 IVK131079 JFG131079 JPC131079 JYY131079 KIU131079 KSQ131079 LCM131079 LMI131079 LWE131079 MGA131079 MPW131079 MZS131079 NJO131079 NTK131079 ODG131079 ONC131079 OWY131079 PGU131079 PQQ131079 QAM131079 QKI131079 QUE131079 REA131079 RNW131079 RXS131079 SHO131079 SRK131079 TBG131079 TLC131079 TUY131079 UEU131079 UOQ131079 UYM131079 VII131079 VSE131079 WCA131079 WLW131079 WVS131079 K196615 JG196615 TC196615 ACY196615 AMU196615 AWQ196615 BGM196615 BQI196615 CAE196615 CKA196615 CTW196615 DDS196615 DNO196615 DXK196615 EHG196615 ERC196615 FAY196615 FKU196615 FUQ196615 GEM196615 GOI196615 GYE196615 HIA196615 HRW196615 IBS196615 ILO196615 IVK196615 JFG196615 JPC196615 JYY196615 KIU196615 KSQ196615 LCM196615 LMI196615 LWE196615 MGA196615 MPW196615 MZS196615 NJO196615 NTK196615 ODG196615 ONC196615 OWY196615 PGU196615 PQQ196615 QAM196615 QKI196615 QUE196615 REA196615 RNW196615 RXS196615 SHO196615 SRK196615 TBG196615 TLC196615 TUY196615 UEU196615 UOQ196615 UYM196615 VII196615 VSE196615 WCA196615 WLW196615 WVS196615 K262151 JG262151 TC262151 ACY262151 AMU262151 AWQ262151 BGM262151 BQI262151 CAE262151 CKA262151 CTW262151 DDS262151 DNO262151 DXK262151 EHG262151 ERC262151 FAY262151 FKU262151 FUQ262151 GEM262151 GOI262151 GYE262151 HIA262151 HRW262151 IBS262151 ILO262151 IVK262151 JFG262151 JPC262151 JYY262151 KIU262151 KSQ262151 LCM262151 LMI262151 LWE262151 MGA262151 MPW262151 MZS262151 NJO262151 NTK262151 ODG262151 ONC262151 OWY262151 PGU262151 PQQ262151 QAM262151 QKI262151 QUE262151 REA262151 RNW262151 RXS262151 SHO262151 SRK262151 TBG262151 TLC262151 TUY262151 UEU262151 UOQ262151 UYM262151 VII262151 VSE262151 WCA262151 WLW262151 WVS262151 K327687 JG327687 TC327687 ACY327687 AMU327687 AWQ327687 BGM327687 BQI327687 CAE327687 CKA327687 CTW327687 DDS327687 DNO327687 DXK327687 EHG327687 ERC327687 FAY327687 FKU327687 FUQ327687 GEM327687 GOI327687 GYE327687 HIA327687 HRW327687 IBS327687 ILO327687 IVK327687 JFG327687 JPC327687 JYY327687 KIU327687 KSQ327687 LCM327687 LMI327687 LWE327687 MGA327687 MPW327687 MZS327687 NJO327687 NTK327687 ODG327687 ONC327687 OWY327687 PGU327687 PQQ327687 QAM327687 QKI327687 QUE327687 REA327687 RNW327687 RXS327687 SHO327687 SRK327687 TBG327687 TLC327687 TUY327687 UEU327687 UOQ327687 UYM327687 VII327687 VSE327687 WCA327687 WLW327687 WVS327687 K393223 JG393223 TC393223 ACY393223 AMU393223 AWQ393223 BGM393223 BQI393223 CAE393223 CKA393223 CTW393223 DDS393223 DNO393223 DXK393223 EHG393223 ERC393223 FAY393223 FKU393223 FUQ393223 GEM393223 GOI393223 GYE393223 HIA393223 HRW393223 IBS393223 ILO393223 IVK393223 JFG393223 JPC393223 JYY393223 KIU393223 KSQ393223 LCM393223 LMI393223 LWE393223 MGA393223 MPW393223 MZS393223 NJO393223 NTK393223 ODG393223 ONC393223 OWY393223 PGU393223 PQQ393223 QAM393223 QKI393223 QUE393223 REA393223 RNW393223 RXS393223 SHO393223 SRK393223 TBG393223 TLC393223 TUY393223 UEU393223 UOQ393223 UYM393223 VII393223 VSE393223 WCA393223 WLW393223 WVS393223 K458759 JG458759 TC458759 ACY458759 AMU458759 AWQ458759 BGM458759 BQI458759 CAE458759 CKA458759 CTW458759 DDS458759 DNO458759 DXK458759 EHG458759 ERC458759 FAY458759 FKU458759 FUQ458759 GEM458759 GOI458759 GYE458759 HIA458759 HRW458759 IBS458759 ILO458759 IVK458759 JFG458759 JPC458759 JYY458759 KIU458759 KSQ458759 LCM458759 LMI458759 LWE458759 MGA458759 MPW458759 MZS458759 NJO458759 NTK458759 ODG458759 ONC458759 OWY458759 PGU458759 PQQ458759 QAM458759 QKI458759 QUE458759 REA458759 RNW458759 RXS458759 SHO458759 SRK458759 TBG458759 TLC458759 TUY458759 UEU458759 UOQ458759 UYM458759 VII458759 VSE458759 WCA458759 WLW458759 WVS458759 K524295 JG524295 TC524295 ACY524295 AMU524295 AWQ524295 BGM524295 BQI524295 CAE524295 CKA524295 CTW524295 DDS524295 DNO524295 DXK524295 EHG524295 ERC524295 FAY524295 FKU524295 FUQ524295 GEM524295 GOI524295 GYE524295 HIA524295 HRW524295 IBS524295 ILO524295 IVK524295 JFG524295 JPC524295 JYY524295 KIU524295 KSQ524295 LCM524295 LMI524295 LWE524295 MGA524295 MPW524295 MZS524295 NJO524295 NTK524295 ODG524295 ONC524295 OWY524295 PGU524295 PQQ524295 QAM524295 QKI524295 QUE524295 REA524295 RNW524295 RXS524295 SHO524295 SRK524295 TBG524295 TLC524295 TUY524295 UEU524295 UOQ524295 UYM524295 VII524295 VSE524295 WCA524295 WLW524295 WVS524295 K589831 JG589831 TC589831 ACY589831 AMU589831 AWQ589831 BGM589831 BQI589831 CAE589831 CKA589831 CTW589831 DDS589831 DNO589831 DXK589831 EHG589831 ERC589831 FAY589831 FKU589831 FUQ589831 GEM589831 GOI589831 GYE589831 HIA589831 HRW589831 IBS589831 ILO589831 IVK589831 JFG589831 JPC589831 JYY589831 KIU589831 KSQ589831 LCM589831 LMI589831 LWE589831 MGA589831 MPW589831 MZS589831 NJO589831 NTK589831 ODG589831 ONC589831 OWY589831 PGU589831 PQQ589831 QAM589831 QKI589831 QUE589831 REA589831 RNW589831 RXS589831 SHO589831 SRK589831 TBG589831 TLC589831 TUY589831 UEU589831 UOQ589831 UYM589831 VII589831 VSE589831 WCA589831 WLW589831 WVS589831 K655367 JG655367 TC655367 ACY655367 AMU655367 AWQ655367 BGM655367 BQI655367 CAE655367 CKA655367 CTW655367 DDS655367 DNO655367 DXK655367 EHG655367 ERC655367 FAY655367 FKU655367 FUQ655367 GEM655367 GOI655367 GYE655367 HIA655367 HRW655367 IBS655367 ILO655367 IVK655367 JFG655367 JPC655367 JYY655367 KIU655367 KSQ655367 LCM655367 LMI655367 LWE655367 MGA655367 MPW655367 MZS655367 NJO655367 NTK655367 ODG655367 ONC655367 OWY655367 PGU655367 PQQ655367 QAM655367 QKI655367 QUE655367 REA655367 RNW655367 RXS655367 SHO655367 SRK655367 TBG655367 TLC655367 TUY655367 UEU655367 UOQ655367 UYM655367 VII655367 VSE655367 WCA655367 WLW655367 WVS655367 K720903 JG720903 TC720903 ACY720903 AMU720903 AWQ720903 BGM720903 BQI720903 CAE720903 CKA720903 CTW720903 DDS720903 DNO720903 DXK720903 EHG720903 ERC720903 FAY720903 FKU720903 FUQ720903 GEM720903 GOI720903 GYE720903 HIA720903 HRW720903 IBS720903 ILO720903 IVK720903 JFG720903 JPC720903 JYY720903 KIU720903 KSQ720903 LCM720903 LMI720903 LWE720903 MGA720903 MPW720903 MZS720903 NJO720903 NTK720903 ODG720903 ONC720903 OWY720903 PGU720903 PQQ720903 QAM720903 QKI720903 QUE720903 REA720903 RNW720903 RXS720903 SHO720903 SRK720903 TBG720903 TLC720903 TUY720903 UEU720903 UOQ720903 UYM720903 VII720903 VSE720903 WCA720903 WLW720903 WVS720903 K786439 JG786439 TC786439 ACY786439 AMU786439 AWQ786439 BGM786439 BQI786439 CAE786439 CKA786439 CTW786439 DDS786439 DNO786439 DXK786439 EHG786439 ERC786439 FAY786439 FKU786439 FUQ786439 GEM786439 GOI786439 GYE786439 HIA786439 HRW786439 IBS786439 ILO786439 IVK786439 JFG786439 JPC786439 JYY786439 KIU786439 KSQ786439 LCM786439 LMI786439 LWE786439 MGA786439 MPW786439 MZS786439 NJO786439 NTK786439 ODG786439 ONC786439 OWY786439 PGU786439 PQQ786439 QAM786439 QKI786439 QUE786439 REA786439 RNW786439 RXS786439 SHO786439 SRK786439 TBG786439 TLC786439 TUY786439 UEU786439 UOQ786439 UYM786439 VII786439 VSE786439 WCA786439 WLW786439 WVS786439 K851975 JG851975 TC851975 ACY851975 AMU851975 AWQ851975 BGM851975 BQI851975 CAE851975 CKA851975 CTW851975 DDS851975 DNO851975 DXK851975 EHG851975 ERC851975 FAY851975 FKU851975 FUQ851975 GEM851975 GOI851975 GYE851975 HIA851975 HRW851975 IBS851975 ILO851975 IVK851975 JFG851975 JPC851975 JYY851975 KIU851975 KSQ851975 LCM851975 LMI851975 LWE851975 MGA851975 MPW851975 MZS851975 NJO851975 NTK851975 ODG851975 ONC851975 OWY851975 PGU851975 PQQ851975 QAM851975 QKI851975 QUE851975 REA851975 RNW851975 RXS851975 SHO851975 SRK851975 TBG851975 TLC851975 TUY851975 UEU851975 UOQ851975 UYM851975 VII851975 VSE851975 WCA851975 WLW851975 WVS851975 K917511 JG917511 TC917511 ACY917511 AMU917511 AWQ917511 BGM917511 BQI917511 CAE917511 CKA917511 CTW917511 DDS917511 DNO917511 DXK917511 EHG917511 ERC917511 FAY917511 FKU917511 FUQ917511 GEM917511 GOI917511 GYE917511 HIA917511 HRW917511 IBS917511 ILO917511 IVK917511 JFG917511 JPC917511 JYY917511 KIU917511 KSQ917511 LCM917511 LMI917511 LWE917511 MGA917511 MPW917511 MZS917511 NJO917511 NTK917511 ODG917511 ONC917511 OWY917511 PGU917511 PQQ917511 QAM917511 QKI917511 QUE917511 REA917511 RNW917511 RXS917511 SHO917511 SRK917511 TBG917511 TLC917511 TUY917511 UEU917511 UOQ917511 UYM917511 VII917511 VSE917511 WCA917511 WLW917511 WVS917511 K983047 JG983047 TC983047 ACY983047 AMU983047 AWQ983047 BGM983047 BQI983047 CAE983047 CKA983047 CTW983047 DDS983047 DNO983047 DXK983047 EHG983047 ERC983047 FAY983047 FKU983047 FUQ983047 GEM983047 GOI983047 GYE983047 HIA983047 HRW983047 IBS983047 ILO983047 IVK983047 JFG983047 JPC983047 JYY983047 KIU983047 KSQ983047 LCM983047 LMI983047 LWE983047 MGA983047 MPW983047 MZS983047 NJO983047 NTK983047 ODG983047 ONC983047 OWY983047 PGU983047 PQQ983047 QAM983047 QKI983047 QUE983047 REA983047 RNW983047 RXS983047 SHO983047 SRK983047 TBG983047 TLC983047 TUY983047 UEU983047 UOQ983047 UYM983047 VII983047 VSE983047 WCA983047 WLW983047 WVS983047 E7 JA7 SW7 ACS7 AMO7 AWK7 BGG7 BQC7 BZY7 CJU7 CTQ7 DDM7 DNI7 DXE7 EHA7 EQW7 FAS7 FKO7 FUK7 GEG7 GOC7 GXY7 HHU7 HRQ7 IBM7 ILI7 IVE7 JFA7 JOW7 JYS7 KIO7 KSK7 LCG7 LMC7 LVY7 MFU7 MPQ7 MZM7 NJI7 NTE7 ODA7 OMW7 OWS7 PGO7 PQK7 QAG7 QKC7 QTY7 RDU7 RNQ7 RXM7 SHI7 SRE7 TBA7 TKW7 TUS7 UEO7 UOK7 UYG7 VIC7 VRY7 WBU7 WLQ7 WVM7 E65543 JA65543 SW65543 ACS65543 AMO65543 AWK65543 BGG65543 BQC65543 BZY65543 CJU65543 CTQ65543 DDM65543 DNI65543 DXE65543 EHA65543 EQW65543 FAS65543 FKO65543 FUK65543 GEG65543 GOC65543 GXY65543 HHU65543 HRQ65543 IBM65543 ILI65543 IVE65543 JFA65543 JOW65543 JYS65543 KIO65543 KSK65543 LCG65543 LMC65543 LVY65543 MFU65543 MPQ65543 MZM65543 NJI65543 NTE65543 ODA65543 OMW65543 OWS65543 PGO65543 PQK65543 QAG65543 QKC65543 QTY65543 RDU65543 RNQ65543 RXM65543 SHI65543 SRE65543 TBA65543 TKW65543 TUS65543 UEO65543 UOK65543 UYG65543 VIC65543 VRY65543 WBU65543 WLQ65543 WVM65543 E131079 JA131079 SW131079 ACS131079 AMO131079 AWK131079 BGG131079 BQC131079 BZY131079 CJU131079 CTQ131079 DDM131079 DNI131079 DXE131079 EHA131079 EQW131079 FAS131079 FKO131079 FUK131079 GEG131079 GOC131079 GXY131079 HHU131079 HRQ131079 IBM131079 ILI131079 IVE131079 JFA131079 JOW131079 JYS131079 KIO131079 KSK131079 LCG131079 LMC131079 LVY131079 MFU131079 MPQ131079 MZM131079 NJI131079 NTE131079 ODA131079 OMW131079 OWS131079 PGO131079 PQK131079 QAG131079 QKC131079 QTY131079 RDU131079 RNQ131079 RXM131079 SHI131079 SRE131079 TBA131079 TKW131079 TUS131079 UEO131079 UOK131079 UYG131079 VIC131079 VRY131079 WBU131079 WLQ131079 WVM131079 E196615 JA196615 SW196615 ACS196615 AMO196615 AWK196615 BGG196615 BQC196615 BZY196615 CJU196615 CTQ196615 DDM196615 DNI196615 DXE196615 EHA196615 EQW196615 FAS196615 FKO196615 FUK196615 GEG196615 GOC196615 GXY196615 HHU196615 HRQ196615 IBM196615 ILI196615 IVE196615 JFA196615 JOW196615 JYS196615 KIO196615 KSK196615 LCG196615 LMC196615 LVY196615 MFU196615 MPQ196615 MZM196615 NJI196615 NTE196615 ODA196615 OMW196615 OWS196615 PGO196615 PQK196615 QAG196615 QKC196615 QTY196615 RDU196615 RNQ196615 RXM196615 SHI196615 SRE196615 TBA196615 TKW196615 TUS196615 UEO196615 UOK196615 UYG196615 VIC196615 VRY196615 WBU196615 WLQ196615 WVM196615 E262151 JA262151 SW262151 ACS262151 AMO262151 AWK262151 BGG262151 BQC262151 BZY262151 CJU262151 CTQ262151 DDM262151 DNI262151 DXE262151 EHA262151 EQW262151 FAS262151 FKO262151 FUK262151 GEG262151 GOC262151 GXY262151 HHU262151 HRQ262151 IBM262151 ILI262151 IVE262151 JFA262151 JOW262151 JYS262151 KIO262151 KSK262151 LCG262151 LMC262151 LVY262151 MFU262151 MPQ262151 MZM262151 NJI262151 NTE262151 ODA262151 OMW262151 OWS262151 PGO262151 PQK262151 QAG262151 QKC262151 QTY262151 RDU262151 RNQ262151 RXM262151 SHI262151 SRE262151 TBA262151 TKW262151 TUS262151 UEO262151 UOK262151 UYG262151 VIC262151 VRY262151 WBU262151 WLQ262151 WVM262151 E327687 JA327687 SW327687 ACS327687 AMO327687 AWK327687 BGG327687 BQC327687 BZY327687 CJU327687 CTQ327687 DDM327687 DNI327687 DXE327687 EHA327687 EQW327687 FAS327687 FKO327687 FUK327687 GEG327687 GOC327687 GXY327687 HHU327687 HRQ327687 IBM327687 ILI327687 IVE327687 JFA327687 JOW327687 JYS327687 KIO327687 KSK327687 LCG327687 LMC327687 LVY327687 MFU327687 MPQ327687 MZM327687 NJI327687 NTE327687 ODA327687 OMW327687 OWS327687 PGO327687 PQK327687 QAG327687 QKC327687 QTY327687 RDU327687 RNQ327687 RXM327687 SHI327687 SRE327687 TBA327687 TKW327687 TUS327687 UEO327687 UOK327687 UYG327687 VIC327687 VRY327687 WBU327687 WLQ327687 WVM327687 E393223 JA393223 SW393223 ACS393223 AMO393223 AWK393223 BGG393223 BQC393223 BZY393223 CJU393223 CTQ393223 DDM393223 DNI393223 DXE393223 EHA393223 EQW393223 FAS393223 FKO393223 FUK393223 GEG393223 GOC393223 GXY393223 HHU393223 HRQ393223 IBM393223 ILI393223 IVE393223 JFA393223 JOW393223 JYS393223 KIO393223 KSK393223 LCG393223 LMC393223 LVY393223 MFU393223 MPQ393223 MZM393223 NJI393223 NTE393223 ODA393223 OMW393223 OWS393223 PGO393223 PQK393223 QAG393223 QKC393223 QTY393223 RDU393223 RNQ393223 RXM393223 SHI393223 SRE393223 TBA393223 TKW393223 TUS393223 UEO393223 UOK393223 UYG393223 VIC393223 VRY393223 WBU393223 WLQ393223 WVM393223 E458759 JA458759 SW458759 ACS458759 AMO458759 AWK458759 BGG458759 BQC458759 BZY458759 CJU458759 CTQ458759 DDM458759 DNI458759 DXE458759 EHA458759 EQW458759 FAS458759 FKO458759 FUK458759 GEG458759 GOC458759 GXY458759 HHU458759 HRQ458759 IBM458759 ILI458759 IVE458759 JFA458759 JOW458759 JYS458759 KIO458759 KSK458759 LCG458759 LMC458759 LVY458759 MFU458759 MPQ458759 MZM458759 NJI458759 NTE458759 ODA458759 OMW458759 OWS458759 PGO458759 PQK458759 QAG458759 QKC458759 QTY458759 RDU458759 RNQ458759 RXM458759 SHI458759 SRE458759 TBA458759 TKW458759 TUS458759 UEO458759 UOK458759 UYG458759 VIC458759 VRY458759 WBU458759 WLQ458759 WVM458759 E524295 JA524295 SW524295 ACS524295 AMO524295 AWK524295 BGG524295 BQC524295 BZY524295 CJU524295 CTQ524295 DDM524295 DNI524295 DXE524295 EHA524295 EQW524295 FAS524295 FKO524295 FUK524295 GEG524295 GOC524295 GXY524295 HHU524295 HRQ524295 IBM524295 ILI524295 IVE524295 JFA524295 JOW524295 JYS524295 KIO524295 KSK524295 LCG524295 LMC524295 LVY524295 MFU524295 MPQ524295 MZM524295 NJI524295 NTE524295 ODA524295 OMW524295 OWS524295 PGO524295 PQK524295 QAG524295 QKC524295 QTY524295 RDU524295 RNQ524295 RXM524295 SHI524295 SRE524295 TBA524295 TKW524295 TUS524295 UEO524295 UOK524295 UYG524295 VIC524295 VRY524295 WBU524295 WLQ524295 WVM524295 E589831 JA589831 SW589831 ACS589831 AMO589831 AWK589831 BGG589831 BQC589831 BZY589831 CJU589831 CTQ589831 DDM589831 DNI589831 DXE589831 EHA589831 EQW589831 FAS589831 FKO589831 FUK589831 GEG589831 GOC589831 GXY589831 HHU589831 HRQ589831 IBM589831 ILI589831 IVE589831 JFA589831 JOW589831 JYS589831 KIO589831 KSK589831 LCG589831 LMC589831 LVY589831 MFU589831 MPQ589831 MZM589831 NJI589831 NTE589831 ODA589831 OMW589831 OWS589831 PGO589831 PQK589831 QAG589831 QKC589831 QTY589831 RDU589831 RNQ589831 RXM589831 SHI589831 SRE589831 TBA589831 TKW589831 TUS589831 UEO589831 UOK589831 UYG589831 VIC589831 VRY589831 WBU589831 WLQ589831 WVM589831 E655367 JA655367 SW655367 ACS655367 AMO655367 AWK655367 BGG655367 BQC655367 BZY655367 CJU655367 CTQ655367 DDM655367 DNI655367 DXE655367 EHA655367 EQW655367 FAS655367 FKO655367 FUK655367 GEG655367 GOC655367 GXY655367 HHU655367 HRQ655367 IBM655367 ILI655367 IVE655367 JFA655367 JOW655367 JYS655367 KIO655367 KSK655367 LCG655367 LMC655367 LVY655367 MFU655367 MPQ655367 MZM655367 NJI655367 NTE655367 ODA655367 OMW655367 OWS655367 PGO655367 PQK655367 QAG655367 QKC655367 QTY655367 RDU655367 RNQ655367 RXM655367 SHI655367 SRE655367 TBA655367 TKW655367 TUS655367 UEO655367 UOK655367 UYG655367 VIC655367 VRY655367 WBU655367 WLQ655367 WVM655367 E720903 JA720903 SW720903 ACS720903 AMO720903 AWK720903 BGG720903 BQC720903 BZY720903 CJU720903 CTQ720903 DDM720903 DNI720903 DXE720903 EHA720903 EQW720903 FAS720903 FKO720903 FUK720903 GEG720903 GOC720903 GXY720903 HHU720903 HRQ720903 IBM720903 ILI720903 IVE720903 JFA720903 JOW720903 JYS720903 KIO720903 KSK720903 LCG720903 LMC720903 LVY720903 MFU720903 MPQ720903 MZM720903 NJI720903 NTE720903 ODA720903 OMW720903 OWS720903 PGO720903 PQK720903 QAG720903 QKC720903 QTY720903 RDU720903 RNQ720903 RXM720903 SHI720903 SRE720903 TBA720903 TKW720903 TUS720903 UEO720903 UOK720903 UYG720903 VIC720903 VRY720903 WBU720903 WLQ720903 WVM720903 E786439 JA786439 SW786439 ACS786439 AMO786439 AWK786439 BGG786439 BQC786439 BZY786439 CJU786439 CTQ786439 DDM786439 DNI786439 DXE786439 EHA786439 EQW786439 FAS786439 FKO786439 FUK786439 GEG786439 GOC786439 GXY786439 HHU786439 HRQ786439 IBM786439 ILI786439 IVE786439 JFA786439 JOW786439 JYS786439 KIO786439 KSK786439 LCG786439 LMC786439 LVY786439 MFU786439 MPQ786439 MZM786439 NJI786439 NTE786439 ODA786439 OMW786439 OWS786439 PGO786439 PQK786439 QAG786439 QKC786439 QTY786439 RDU786439 RNQ786439 RXM786439 SHI786439 SRE786439 TBA786439 TKW786439 TUS786439 UEO786439 UOK786439 UYG786439 VIC786439 VRY786439 WBU786439 WLQ786439 WVM786439 E851975 JA851975 SW851975 ACS851975 AMO851975 AWK851975 BGG851975 BQC851975 BZY851975 CJU851975 CTQ851975 DDM851975 DNI851975 DXE851975 EHA851975 EQW851975 FAS851975 FKO851975 FUK851975 GEG851975 GOC851975 GXY851975 HHU851975 HRQ851975 IBM851975 ILI851975 IVE851975 JFA851975 JOW851975 JYS851975 KIO851975 KSK851975 LCG851975 LMC851975 LVY851975 MFU851975 MPQ851975 MZM851975 NJI851975 NTE851975 ODA851975 OMW851975 OWS851975 PGO851975 PQK851975 QAG851975 QKC851975 QTY851975 RDU851975 RNQ851975 RXM851975 SHI851975 SRE851975 TBA851975 TKW851975 TUS851975 UEO851975 UOK851975 UYG851975 VIC851975 VRY851975 WBU851975 WLQ851975 WVM851975 E917511 JA917511 SW917511 ACS917511 AMO917511 AWK917511 BGG917511 BQC917511 BZY917511 CJU917511 CTQ917511 DDM917511 DNI917511 DXE917511 EHA917511 EQW917511 FAS917511 FKO917511 FUK917511 GEG917511 GOC917511 GXY917511 HHU917511 HRQ917511 IBM917511 ILI917511 IVE917511 JFA917511 JOW917511 JYS917511 KIO917511 KSK917511 LCG917511 LMC917511 LVY917511 MFU917511 MPQ917511 MZM917511 NJI917511 NTE917511 ODA917511 OMW917511 OWS917511 PGO917511 PQK917511 QAG917511 QKC917511 QTY917511 RDU917511 RNQ917511 RXM917511 SHI917511 SRE917511 TBA917511 TKW917511 TUS917511 UEO917511 UOK917511 UYG917511 VIC917511 VRY917511 WBU917511 WLQ917511 WVM917511 E983047 JA983047 SW983047 ACS983047 AMO983047 AWK983047 BGG983047 BQC983047 BZY983047 CJU983047 CTQ983047 DDM983047 DNI983047 DXE983047 EHA983047 EQW983047 FAS983047 FKO983047 FUK983047 GEG983047 GOC983047 GXY983047 HHU983047 HRQ983047 IBM983047 ILI983047 IVE983047 JFA983047 JOW983047 JYS983047 KIO983047 KSK983047 LCG983047 LMC983047 LVY983047 MFU983047 MPQ983047 MZM983047 NJI983047 NTE983047 ODA983047 OMW983047 OWS983047 PGO983047 PQK983047 QAG983047 QKC983047 QTY983047 RDU983047 RNQ983047 RXM983047 SHI983047 SRE983047 TBA983047 TKW983047 TUS983047 UEO983047 UOK983047 UYG983047 VIC983047 VRY983047 WBU983047 WLQ983047 WVM983047 J6:K6 JF6:JG6 TB6:TC6 ACX6:ACY6 AMT6:AMU6 AWP6:AWQ6 BGL6:BGM6 BQH6:BQI6 CAD6:CAE6 CJZ6:CKA6 CTV6:CTW6 DDR6:DDS6 DNN6:DNO6 DXJ6:DXK6 EHF6:EHG6 ERB6:ERC6 FAX6:FAY6 FKT6:FKU6 FUP6:FUQ6 GEL6:GEM6 GOH6:GOI6 GYD6:GYE6 HHZ6:HIA6 HRV6:HRW6 IBR6:IBS6 ILN6:ILO6 IVJ6:IVK6 JFF6:JFG6 JPB6:JPC6 JYX6:JYY6 KIT6:KIU6 KSP6:KSQ6 LCL6:LCM6 LMH6:LMI6 LWD6:LWE6 MFZ6:MGA6 MPV6:MPW6 MZR6:MZS6 NJN6:NJO6 NTJ6:NTK6 ODF6:ODG6 ONB6:ONC6 OWX6:OWY6 PGT6:PGU6 PQP6:PQQ6 QAL6:QAM6 QKH6:QKI6 QUD6:QUE6 RDZ6:REA6 RNV6:RNW6 RXR6:RXS6 SHN6:SHO6 SRJ6:SRK6 TBF6:TBG6 TLB6:TLC6 TUX6:TUY6 UET6:UEU6 UOP6:UOQ6 UYL6:UYM6 VIH6:VII6 VSD6:VSE6 WBZ6:WCA6 WLV6:WLW6 WVR6:WVS6 J65542:K65542 JF65542:JG65542 TB65542:TC65542 ACX65542:ACY65542 AMT65542:AMU65542 AWP65542:AWQ65542 BGL65542:BGM65542 BQH65542:BQI65542 CAD65542:CAE65542 CJZ65542:CKA65542 CTV65542:CTW65542 DDR65542:DDS65542 DNN65542:DNO65542 DXJ65542:DXK65542 EHF65542:EHG65542 ERB65542:ERC65542 FAX65542:FAY65542 FKT65542:FKU65542 FUP65542:FUQ65542 GEL65542:GEM65542 GOH65542:GOI65542 GYD65542:GYE65542 HHZ65542:HIA65542 HRV65542:HRW65542 IBR65542:IBS65542 ILN65542:ILO65542 IVJ65542:IVK65542 JFF65542:JFG65542 JPB65542:JPC65542 JYX65542:JYY65542 KIT65542:KIU65542 KSP65542:KSQ65542 LCL65542:LCM65542 LMH65542:LMI65542 LWD65542:LWE65542 MFZ65542:MGA65542 MPV65542:MPW65542 MZR65542:MZS65542 NJN65542:NJO65542 NTJ65542:NTK65542 ODF65542:ODG65542 ONB65542:ONC65542 OWX65542:OWY65542 PGT65542:PGU65542 PQP65542:PQQ65542 QAL65542:QAM65542 QKH65542:QKI65542 QUD65542:QUE65542 RDZ65542:REA65542 RNV65542:RNW65542 RXR65542:RXS65542 SHN65542:SHO65542 SRJ65542:SRK65542 TBF65542:TBG65542 TLB65542:TLC65542 TUX65542:TUY65542 UET65542:UEU65542 UOP65542:UOQ65542 UYL65542:UYM65542 VIH65542:VII65542 VSD65542:VSE65542 WBZ65542:WCA65542 WLV65542:WLW65542 WVR65542:WVS65542 J131078:K131078 JF131078:JG131078 TB131078:TC131078 ACX131078:ACY131078 AMT131078:AMU131078 AWP131078:AWQ131078 BGL131078:BGM131078 BQH131078:BQI131078 CAD131078:CAE131078 CJZ131078:CKA131078 CTV131078:CTW131078 DDR131078:DDS131078 DNN131078:DNO131078 DXJ131078:DXK131078 EHF131078:EHG131078 ERB131078:ERC131078 FAX131078:FAY131078 FKT131078:FKU131078 FUP131078:FUQ131078 GEL131078:GEM131078 GOH131078:GOI131078 GYD131078:GYE131078 HHZ131078:HIA131078 HRV131078:HRW131078 IBR131078:IBS131078 ILN131078:ILO131078 IVJ131078:IVK131078 JFF131078:JFG131078 JPB131078:JPC131078 JYX131078:JYY131078 KIT131078:KIU131078 KSP131078:KSQ131078 LCL131078:LCM131078 LMH131078:LMI131078 LWD131078:LWE131078 MFZ131078:MGA131078 MPV131078:MPW131078 MZR131078:MZS131078 NJN131078:NJO131078 NTJ131078:NTK131078 ODF131078:ODG131078 ONB131078:ONC131078 OWX131078:OWY131078 PGT131078:PGU131078 PQP131078:PQQ131078 QAL131078:QAM131078 QKH131078:QKI131078 QUD131078:QUE131078 RDZ131078:REA131078 RNV131078:RNW131078 RXR131078:RXS131078 SHN131078:SHO131078 SRJ131078:SRK131078 TBF131078:TBG131078 TLB131078:TLC131078 TUX131078:TUY131078 UET131078:UEU131078 UOP131078:UOQ131078 UYL131078:UYM131078 VIH131078:VII131078 VSD131078:VSE131078 WBZ131078:WCA131078 WLV131078:WLW131078 WVR131078:WVS131078 J196614:K196614 JF196614:JG196614 TB196614:TC196614 ACX196614:ACY196614 AMT196614:AMU196614 AWP196614:AWQ196614 BGL196614:BGM196614 BQH196614:BQI196614 CAD196614:CAE196614 CJZ196614:CKA196614 CTV196614:CTW196614 DDR196614:DDS196614 DNN196614:DNO196614 DXJ196614:DXK196614 EHF196614:EHG196614 ERB196614:ERC196614 FAX196614:FAY196614 FKT196614:FKU196614 FUP196614:FUQ196614 GEL196614:GEM196614 GOH196614:GOI196614 GYD196614:GYE196614 HHZ196614:HIA196614 HRV196614:HRW196614 IBR196614:IBS196614 ILN196614:ILO196614 IVJ196614:IVK196614 JFF196614:JFG196614 JPB196614:JPC196614 JYX196614:JYY196614 KIT196614:KIU196614 KSP196614:KSQ196614 LCL196614:LCM196614 LMH196614:LMI196614 LWD196614:LWE196614 MFZ196614:MGA196614 MPV196614:MPW196614 MZR196614:MZS196614 NJN196614:NJO196614 NTJ196614:NTK196614 ODF196614:ODG196614 ONB196614:ONC196614 OWX196614:OWY196614 PGT196614:PGU196614 PQP196614:PQQ196614 QAL196614:QAM196614 QKH196614:QKI196614 QUD196614:QUE196614 RDZ196614:REA196614 RNV196614:RNW196614 RXR196614:RXS196614 SHN196614:SHO196614 SRJ196614:SRK196614 TBF196614:TBG196614 TLB196614:TLC196614 TUX196614:TUY196614 UET196614:UEU196614 UOP196614:UOQ196614 UYL196614:UYM196614 VIH196614:VII196614 VSD196614:VSE196614 WBZ196614:WCA196614 WLV196614:WLW196614 WVR196614:WVS196614 J262150:K262150 JF262150:JG262150 TB262150:TC262150 ACX262150:ACY262150 AMT262150:AMU262150 AWP262150:AWQ262150 BGL262150:BGM262150 BQH262150:BQI262150 CAD262150:CAE262150 CJZ262150:CKA262150 CTV262150:CTW262150 DDR262150:DDS262150 DNN262150:DNO262150 DXJ262150:DXK262150 EHF262150:EHG262150 ERB262150:ERC262150 FAX262150:FAY262150 FKT262150:FKU262150 FUP262150:FUQ262150 GEL262150:GEM262150 GOH262150:GOI262150 GYD262150:GYE262150 HHZ262150:HIA262150 HRV262150:HRW262150 IBR262150:IBS262150 ILN262150:ILO262150 IVJ262150:IVK262150 JFF262150:JFG262150 JPB262150:JPC262150 JYX262150:JYY262150 KIT262150:KIU262150 KSP262150:KSQ262150 LCL262150:LCM262150 LMH262150:LMI262150 LWD262150:LWE262150 MFZ262150:MGA262150 MPV262150:MPW262150 MZR262150:MZS262150 NJN262150:NJO262150 NTJ262150:NTK262150 ODF262150:ODG262150 ONB262150:ONC262150 OWX262150:OWY262150 PGT262150:PGU262150 PQP262150:PQQ262150 QAL262150:QAM262150 QKH262150:QKI262150 QUD262150:QUE262150 RDZ262150:REA262150 RNV262150:RNW262150 RXR262150:RXS262150 SHN262150:SHO262150 SRJ262150:SRK262150 TBF262150:TBG262150 TLB262150:TLC262150 TUX262150:TUY262150 UET262150:UEU262150 UOP262150:UOQ262150 UYL262150:UYM262150 VIH262150:VII262150 VSD262150:VSE262150 WBZ262150:WCA262150 WLV262150:WLW262150 WVR262150:WVS262150 J327686:K327686 JF327686:JG327686 TB327686:TC327686 ACX327686:ACY327686 AMT327686:AMU327686 AWP327686:AWQ327686 BGL327686:BGM327686 BQH327686:BQI327686 CAD327686:CAE327686 CJZ327686:CKA327686 CTV327686:CTW327686 DDR327686:DDS327686 DNN327686:DNO327686 DXJ327686:DXK327686 EHF327686:EHG327686 ERB327686:ERC327686 FAX327686:FAY327686 FKT327686:FKU327686 FUP327686:FUQ327686 GEL327686:GEM327686 GOH327686:GOI327686 GYD327686:GYE327686 HHZ327686:HIA327686 HRV327686:HRW327686 IBR327686:IBS327686 ILN327686:ILO327686 IVJ327686:IVK327686 JFF327686:JFG327686 JPB327686:JPC327686 JYX327686:JYY327686 KIT327686:KIU327686 KSP327686:KSQ327686 LCL327686:LCM327686 LMH327686:LMI327686 LWD327686:LWE327686 MFZ327686:MGA327686 MPV327686:MPW327686 MZR327686:MZS327686 NJN327686:NJO327686 NTJ327686:NTK327686 ODF327686:ODG327686 ONB327686:ONC327686 OWX327686:OWY327686 PGT327686:PGU327686 PQP327686:PQQ327686 QAL327686:QAM327686 QKH327686:QKI327686 QUD327686:QUE327686 RDZ327686:REA327686 RNV327686:RNW327686 RXR327686:RXS327686 SHN327686:SHO327686 SRJ327686:SRK327686 TBF327686:TBG327686 TLB327686:TLC327686 TUX327686:TUY327686 UET327686:UEU327686 UOP327686:UOQ327686 UYL327686:UYM327686 VIH327686:VII327686 VSD327686:VSE327686 WBZ327686:WCA327686 WLV327686:WLW327686 WVR327686:WVS327686 J393222:K393222 JF393222:JG393222 TB393222:TC393222 ACX393222:ACY393222 AMT393222:AMU393222 AWP393222:AWQ393222 BGL393222:BGM393222 BQH393222:BQI393222 CAD393222:CAE393222 CJZ393222:CKA393222 CTV393222:CTW393222 DDR393222:DDS393222 DNN393222:DNO393222 DXJ393222:DXK393222 EHF393222:EHG393222 ERB393222:ERC393222 FAX393222:FAY393222 FKT393222:FKU393222 FUP393222:FUQ393222 GEL393222:GEM393222 GOH393222:GOI393222 GYD393222:GYE393222 HHZ393222:HIA393222 HRV393222:HRW393222 IBR393222:IBS393222 ILN393222:ILO393222 IVJ393222:IVK393222 JFF393222:JFG393222 JPB393222:JPC393222 JYX393222:JYY393222 KIT393222:KIU393222 KSP393222:KSQ393222 LCL393222:LCM393222 LMH393222:LMI393222 LWD393222:LWE393222 MFZ393222:MGA393222 MPV393222:MPW393222 MZR393222:MZS393222 NJN393222:NJO393222 NTJ393222:NTK393222 ODF393222:ODG393222 ONB393222:ONC393222 OWX393222:OWY393222 PGT393222:PGU393222 PQP393222:PQQ393222 QAL393222:QAM393222 QKH393222:QKI393222 QUD393222:QUE393222 RDZ393222:REA393222 RNV393222:RNW393222 RXR393222:RXS393222 SHN393222:SHO393222 SRJ393222:SRK393222 TBF393222:TBG393222 TLB393222:TLC393222 TUX393222:TUY393222 UET393222:UEU393222 UOP393222:UOQ393222 UYL393222:UYM393222 VIH393222:VII393222 VSD393222:VSE393222 WBZ393222:WCA393222 WLV393222:WLW393222 WVR393222:WVS393222 J458758:K458758 JF458758:JG458758 TB458758:TC458758 ACX458758:ACY458758 AMT458758:AMU458758 AWP458758:AWQ458758 BGL458758:BGM458758 BQH458758:BQI458758 CAD458758:CAE458758 CJZ458758:CKA458758 CTV458758:CTW458758 DDR458758:DDS458758 DNN458758:DNO458758 DXJ458758:DXK458758 EHF458758:EHG458758 ERB458758:ERC458758 FAX458758:FAY458758 FKT458758:FKU458758 FUP458758:FUQ458758 GEL458758:GEM458758 GOH458758:GOI458758 GYD458758:GYE458758 HHZ458758:HIA458758 HRV458758:HRW458758 IBR458758:IBS458758 ILN458758:ILO458758 IVJ458758:IVK458758 JFF458758:JFG458758 JPB458758:JPC458758 JYX458758:JYY458758 KIT458758:KIU458758 KSP458758:KSQ458758 LCL458758:LCM458758 LMH458758:LMI458758 LWD458758:LWE458758 MFZ458758:MGA458758 MPV458758:MPW458758 MZR458758:MZS458758 NJN458758:NJO458758 NTJ458758:NTK458758 ODF458758:ODG458758 ONB458758:ONC458758 OWX458758:OWY458758 PGT458758:PGU458758 PQP458758:PQQ458758 QAL458758:QAM458758 QKH458758:QKI458758 QUD458758:QUE458758 RDZ458758:REA458758 RNV458758:RNW458758 RXR458758:RXS458758 SHN458758:SHO458758 SRJ458758:SRK458758 TBF458758:TBG458758 TLB458758:TLC458758 TUX458758:TUY458758 UET458758:UEU458758 UOP458758:UOQ458758 UYL458758:UYM458758 VIH458758:VII458758 VSD458758:VSE458758 WBZ458758:WCA458758 WLV458758:WLW458758 WVR458758:WVS458758 J524294:K524294 JF524294:JG524294 TB524294:TC524294 ACX524294:ACY524294 AMT524294:AMU524294 AWP524294:AWQ524294 BGL524294:BGM524294 BQH524294:BQI524294 CAD524294:CAE524294 CJZ524294:CKA524294 CTV524294:CTW524294 DDR524294:DDS524294 DNN524294:DNO524294 DXJ524294:DXK524294 EHF524294:EHG524294 ERB524294:ERC524294 FAX524294:FAY524294 FKT524294:FKU524294 FUP524294:FUQ524294 GEL524294:GEM524294 GOH524294:GOI524294 GYD524294:GYE524294 HHZ524294:HIA524294 HRV524294:HRW524294 IBR524294:IBS524294 ILN524294:ILO524294 IVJ524294:IVK524294 JFF524294:JFG524294 JPB524294:JPC524294 JYX524294:JYY524294 KIT524294:KIU524294 KSP524294:KSQ524294 LCL524294:LCM524294 LMH524294:LMI524294 LWD524294:LWE524294 MFZ524294:MGA524294 MPV524294:MPW524294 MZR524294:MZS524294 NJN524294:NJO524294 NTJ524294:NTK524294 ODF524294:ODG524294 ONB524294:ONC524294 OWX524294:OWY524294 PGT524294:PGU524294 PQP524294:PQQ524294 QAL524294:QAM524294 QKH524294:QKI524294 QUD524294:QUE524294 RDZ524294:REA524294 RNV524294:RNW524294 RXR524294:RXS524294 SHN524294:SHO524294 SRJ524294:SRK524294 TBF524294:TBG524294 TLB524294:TLC524294 TUX524294:TUY524294 UET524294:UEU524294 UOP524294:UOQ524294 UYL524294:UYM524294 VIH524294:VII524294 VSD524294:VSE524294 WBZ524294:WCA524294 WLV524294:WLW524294 WVR524294:WVS524294 J589830:K589830 JF589830:JG589830 TB589830:TC589830 ACX589830:ACY589830 AMT589830:AMU589830 AWP589830:AWQ589830 BGL589830:BGM589830 BQH589830:BQI589830 CAD589830:CAE589830 CJZ589830:CKA589830 CTV589830:CTW589830 DDR589830:DDS589830 DNN589830:DNO589830 DXJ589830:DXK589830 EHF589830:EHG589830 ERB589830:ERC589830 FAX589830:FAY589830 FKT589830:FKU589830 FUP589830:FUQ589830 GEL589830:GEM589830 GOH589830:GOI589830 GYD589830:GYE589830 HHZ589830:HIA589830 HRV589830:HRW589830 IBR589830:IBS589830 ILN589830:ILO589830 IVJ589830:IVK589830 JFF589830:JFG589830 JPB589830:JPC589830 JYX589830:JYY589830 KIT589830:KIU589830 KSP589830:KSQ589830 LCL589830:LCM589830 LMH589830:LMI589830 LWD589830:LWE589830 MFZ589830:MGA589830 MPV589830:MPW589830 MZR589830:MZS589830 NJN589830:NJO589830 NTJ589830:NTK589830 ODF589830:ODG589830 ONB589830:ONC589830 OWX589830:OWY589830 PGT589830:PGU589830 PQP589830:PQQ589830 QAL589830:QAM589830 QKH589830:QKI589830 QUD589830:QUE589830 RDZ589830:REA589830 RNV589830:RNW589830 RXR589830:RXS589830 SHN589830:SHO589830 SRJ589830:SRK589830 TBF589830:TBG589830 TLB589830:TLC589830 TUX589830:TUY589830 UET589830:UEU589830 UOP589830:UOQ589830 UYL589830:UYM589830 VIH589830:VII589830 VSD589830:VSE589830 WBZ589830:WCA589830 WLV589830:WLW589830 WVR589830:WVS589830 J655366:K655366 JF655366:JG655366 TB655366:TC655366 ACX655366:ACY655366 AMT655366:AMU655366 AWP655366:AWQ655366 BGL655366:BGM655366 BQH655366:BQI655366 CAD655366:CAE655366 CJZ655366:CKA655366 CTV655366:CTW655366 DDR655366:DDS655366 DNN655366:DNO655366 DXJ655366:DXK655366 EHF655366:EHG655366 ERB655366:ERC655366 FAX655366:FAY655366 FKT655366:FKU655366 FUP655366:FUQ655366 GEL655366:GEM655366 GOH655366:GOI655366 GYD655366:GYE655366 HHZ655366:HIA655366 HRV655366:HRW655366 IBR655366:IBS655366 ILN655366:ILO655366 IVJ655366:IVK655366 JFF655366:JFG655366 JPB655366:JPC655366 JYX655366:JYY655366 KIT655366:KIU655366 KSP655366:KSQ655366 LCL655366:LCM655366 LMH655366:LMI655366 LWD655366:LWE655366 MFZ655366:MGA655366 MPV655366:MPW655366 MZR655366:MZS655366 NJN655366:NJO655366 NTJ655366:NTK655366 ODF655366:ODG655366 ONB655366:ONC655366 OWX655366:OWY655366 PGT655366:PGU655366 PQP655366:PQQ655366 QAL655366:QAM655366 QKH655366:QKI655366 QUD655366:QUE655366 RDZ655366:REA655366 RNV655366:RNW655366 RXR655366:RXS655366 SHN655366:SHO655366 SRJ655366:SRK655366 TBF655366:TBG655366 TLB655366:TLC655366 TUX655366:TUY655366 UET655366:UEU655366 UOP655366:UOQ655366 UYL655366:UYM655366 VIH655366:VII655366 VSD655366:VSE655366 WBZ655366:WCA655366 WLV655366:WLW655366 WVR655366:WVS655366 J720902:K720902 JF720902:JG720902 TB720902:TC720902 ACX720902:ACY720902 AMT720902:AMU720902 AWP720902:AWQ720902 BGL720902:BGM720902 BQH720902:BQI720902 CAD720902:CAE720902 CJZ720902:CKA720902 CTV720902:CTW720902 DDR720902:DDS720902 DNN720902:DNO720902 DXJ720902:DXK720902 EHF720902:EHG720902 ERB720902:ERC720902 FAX720902:FAY720902 FKT720902:FKU720902 FUP720902:FUQ720902 GEL720902:GEM720902 GOH720902:GOI720902 GYD720902:GYE720902 HHZ720902:HIA720902 HRV720902:HRW720902 IBR720902:IBS720902 ILN720902:ILO720902 IVJ720902:IVK720902 JFF720902:JFG720902 JPB720902:JPC720902 JYX720902:JYY720902 KIT720902:KIU720902 KSP720902:KSQ720902 LCL720902:LCM720902 LMH720902:LMI720902 LWD720902:LWE720902 MFZ720902:MGA720902 MPV720902:MPW720902 MZR720902:MZS720902 NJN720902:NJO720902 NTJ720902:NTK720902 ODF720902:ODG720902 ONB720902:ONC720902 OWX720902:OWY720902 PGT720902:PGU720902 PQP720902:PQQ720902 QAL720902:QAM720902 QKH720902:QKI720902 QUD720902:QUE720902 RDZ720902:REA720902 RNV720902:RNW720902 RXR720902:RXS720902 SHN720902:SHO720902 SRJ720902:SRK720902 TBF720902:TBG720902 TLB720902:TLC720902 TUX720902:TUY720902 UET720902:UEU720902 UOP720902:UOQ720902 UYL720902:UYM720902 VIH720902:VII720902 VSD720902:VSE720902 WBZ720902:WCA720902 WLV720902:WLW720902 WVR720902:WVS720902 J786438:K786438 JF786438:JG786438 TB786438:TC786438 ACX786438:ACY786438 AMT786438:AMU786438 AWP786438:AWQ786438 BGL786438:BGM786438 BQH786438:BQI786438 CAD786438:CAE786438 CJZ786438:CKA786438 CTV786438:CTW786438 DDR786438:DDS786438 DNN786438:DNO786438 DXJ786438:DXK786438 EHF786438:EHG786438 ERB786438:ERC786438 FAX786438:FAY786438 FKT786438:FKU786438 FUP786438:FUQ786438 GEL786438:GEM786438 GOH786438:GOI786438 GYD786438:GYE786438 HHZ786438:HIA786438 HRV786438:HRW786438 IBR786438:IBS786438 ILN786438:ILO786438 IVJ786438:IVK786438 JFF786438:JFG786438 JPB786438:JPC786438 JYX786438:JYY786438 KIT786438:KIU786438 KSP786438:KSQ786438 LCL786438:LCM786438 LMH786438:LMI786438 LWD786438:LWE786438 MFZ786438:MGA786438 MPV786438:MPW786438 MZR786438:MZS786438 NJN786438:NJO786438 NTJ786438:NTK786438 ODF786438:ODG786438 ONB786438:ONC786438 OWX786438:OWY786438 PGT786438:PGU786438 PQP786438:PQQ786438 QAL786438:QAM786438 QKH786438:QKI786438 QUD786438:QUE786438 RDZ786438:REA786438 RNV786438:RNW786438 RXR786438:RXS786438 SHN786438:SHO786438 SRJ786438:SRK786438 TBF786438:TBG786438 TLB786438:TLC786438 TUX786438:TUY786438 UET786438:UEU786438 UOP786438:UOQ786438 UYL786438:UYM786438 VIH786438:VII786438 VSD786438:VSE786438 WBZ786438:WCA786438 WLV786438:WLW786438 WVR786438:WVS786438 J851974:K851974 JF851974:JG851974 TB851974:TC851974 ACX851974:ACY851974 AMT851974:AMU851974 AWP851974:AWQ851974 BGL851974:BGM851974 BQH851974:BQI851974 CAD851974:CAE851974 CJZ851974:CKA851974 CTV851974:CTW851974 DDR851974:DDS851974 DNN851974:DNO851974 DXJ851974:DXK851974 EHF851974:EHG851974 ERB851974:ERC851974 FAX851974:FAY851974 FKT851974:FKU851974 FUP851974:FUQ851974 GEL851974:GEM851974 GOH851974:GOI851974 GYD851974:GYE851974 HHZ851974:HIA851974 HRV851974:HRW851974 IBR851974:IBS851974 ILN851974:ILO851974 IVJ851974:IVK851974 JFF851974:JFG851974 JPB851974:JPC851974 JYX851974:JYY851974 KIT851974:KIU851974 KSP851974:KSQ851974 LCL851974:LCM851974 LMH851974:LMI851974 LWD851974:LWE851974 MFZ851974:MGA851974 MPV851974:MPW851974 MZR851974:MZS851974 NJN851974:NJO851974 NTJ851974:NTK851974 ODF851974:ODG851974 ONB851974:ONC851974 OWX851974:OWY851974 PGT851974:PGU851974 PQP851974:PQQ851974 QAL851974:QAM851974 QKH851974:QKI851974 QUD851974:QUE851974 RDZ851974:REA851974 RNV851974:RNW851974 RXR851974:RXS851974 SHN851974:SHO851974 SRJ851974:SRK851974 TBF851974:TBG851974 TLB851974:TLC851974 TUX851974:TUY851974 UET851974:UEU851974 UOP851974:UOQ851974 UYL851974:UYM851974 VIH851974:VII851974 VSD851974:VSE851974 WBZ851974:WCA851974 WLV851974:WLW851974 WVR851974:WVS851974 J917510:K917510 JF917510:JG917510 TB917510:TC917510 ACX917510:ACY917510 AMT917510:AMU917510 AWP917510:AWQ917510 BGL917510:BGM917510 BQH917510:BQI917510 CAD917510:CAE917510 CJZ917510:CKA917510 CTV917510:CTW917510 DDR917510:DDS917510 DNN917510:DNO917510 DXJ917510:DXK917510 EHF917510:EHG917510 ERB917510:ERC917510 FAX917510:FAY917510 FKT917510:FKU917510 FUP917510:FUQ917510 GEL917510:GEM917510 GOH917510:GOI917510 GYD917510:GYE917510 HHZ917510:HIA917510 HRV917510:HRW917510 IBR917510:IBS917510 ILN917510:ILO917510 IVJ917510:IVK917510 JFF917510:JFG917510 JPB917510:JPC917510 JYX917510:JYY917510 KIT917510:KIU917510 KSP917510:KSQ917510 LCL917510:LCM917510 LMH917510:LMI917510 LWD917510:LWE917510 MFZ917510:MGA917510 MPV917510:MPW917510 MZR917510:MZS917510 NJN917510:NJO917510 NTJ917510:NTK917510 ODF917510:ODG917510 ONB917510:ONC917510 OWX917510:OWY917510 PGT917510:PGU917510 PQP917510:PQQ917510 QAL917510:QAM917510 QKH917510:QKI917510 QUD917510:QUE917510 RDZ917510:REA917510 RNV917510:RNW917510 RXR917510:RXS917510 SHN917510:SHO917510 SRJ917510:SRK917510 TBF917510:TBG917510 TLB917510:TLC917510 TUX917510:TUY917510 UET917510:UEU917510 UOP917510:UOQ917510 UYL917510:UYM917510 VIH917510:VII917510 VSD917510:VSE917510 WBZ917510:WCA917510 WLV917510:WLW917510 WVR917510:WVS917510 J983046:K983046 JF983046:JG983046 TB983046:TC983046 ACX983046:ACY983046 AMT983046:AMU983046 AWP983046:AWQ983046 BGL983046:BGM983046 BQH983046:BQI983046 CAD983046:CAE983046 CJZ983046:CKA983046 CTV983046:CTW983046 DDR983046:DDS983046 DNN983046:DNO983046 DXJ983046:DXK983046 EHF983046:EHG983046 ERB983046:ERC983046 FAX983046:FAY983046 FKT983046:FKU983046 FUP983046:FUQ983046 GEL983046:GEM983046 GOH983046:GOI983046 GYD983046:GYE983046 HHZ983046:HIA983046 HRV983046:HRW983046 IBR983046:IBS983046 ILN983046:ILO983046 IVJ983046:IVK983046 JFF983046:JFG983046 JPB983046:JPC983046 JYX983046:JYY983046 KIT983046:KIU983046 KSP983046:KSQ983046 LCL983046:LCM983046 LMH983046:LMI983046 LWD983046:LWE983046 MFZ983046:MGA983046 MPV983046:MPW983046 MZR983046:MZS983046 NJN983046:NJO983046 NTJ983046:NTK983046 ODF983046:ODG983046 ONB983046:ONC983046 OWX983046:OWY983046 PGT983046:PGU983046 PQP983046:PQQ983046 QAL983046:QAM983046 QKH983046:QKI983046 QUD983046:QUE983046 RDZ983046:REA983046 RNV983046:RNW983046 RXR983046:RXS983046 SHN983046:SHO983046 SRJ983046:SRK983046 TBF983046:TBG983046 TLB983046:TLC983046 TUX983046:TUY983046 UET983046:UEU983046 UOP983046:UOQ983046 UYL983046:UYM983046 VIH983046:VII983046 VSD983046:VSE983046 WBZ983046:WCA983046 WLV983046:WLW983046 WVR983046:WVS983046 D4:D7 IZ4:IZ7 SV4:SV7 ACR4:ACR7 AMN4:AMN7 AWJ4:AWJ7 BGF4:BGF7 BQB4:BQB7 BZX4:BZX7 CJT4:CJT7 CTP4:CTP7 DDL4:DDL7 DNH4:DNH7 DXD4:DXD7 EGZ4:EGZ7 EQV4:EQV7 FAR4:FAR7 FKN4:FKN7 FUJ4:FUJ7 GEF4:GEF7 GOB4:GOB7 GXX4:GXX7 HHT4:HHT7 HRP4:HRP7 IBL4:IBL7 ILH4:ILH7 IVD4:IVD7 JEZ4:JEZ7 JOV4:JOV7 JYR4:JYR7 KIN4:KIN7 KSJ4:KSJ7 LCF4:LCF7 LMB4:LMB7 LVX4:LVX7 MFT4:MFT7 MPP4:MPP7 MZL4:MZL7 NJH4:NJH7 NTD4:NTD7 OCZ4:OCZ7 OMV4:OMV7 OWR4:OWR7 PGN4:PGN7 PQJ4:PQJ7 QAF4:QAF7 QKB4:QKB7 QTX4:QTX7 RDT4:RDT7 RNP4:RNP7 RXL4:RXL7 SHH4:SHH7 SRD4:SRD7 TAZ4:TAZ7 TKV4:TKV7 TUR4:TUR7 UEN4:UEN7 UOJ4:UOJ7 UYF4:UYF7 VIB4:VIB7 VRX4:VRX7 WBT4:WBT7 WLP4:WLP7 WVL4:WVL7 D65540:D65543 IZ65540:IZ65543 SV65540:SV65543 ACR65540:ACR65543 AMN65540:AMN65543 AWJ65540:AWJ65543 BGF65540:BGF65543 BQB65540:BQB65543 BZX65540:BZX65543 CJT65540:CJT65543 CTP65540:CTP65543 DDL65540:DDL65543 DNH65540:DNH65543 DXD65540:DXD65543 EGZ65540:EGZ65543 EQV65540:EQV65543 FAR65540:FAR65543 FKN65540:FKN65543 FUJ65540:FUJ65543 GEF65540:GEF65543 GOB65540:GOB65543 GXX65540:GXX65543 HHT65540:HHT65543 HRP65540:HRP65543 IBL65540:IBL65543 ILH65540:ILH65543 IVD65540:IVD65543 JEZ65540:JEZ65543 JOV65540:JOV65543 JYR65540:JYR65543 KIN65540:KIN65543 KSJ65540:KSJ65543 LCF65540:LCF65543 LMB65540:LMB65543 LVX65540:LVX65543 MFT65540:MFT65543 MPP65540:MPP65543 MZL65540:MZL65543 NJH65540:NJH65543 NTD65540:NTD65543 OCZ65540:OCZ65543 OMV65540:OMV65543 OWR65540:OWR65543 PGN65540:PGN65543 PQJ65540:PQJ65543 QAF65540:QAF65543 QKB65540:QKB65543 QTX65540:QTX65543 RDT65540:RDT65543 RNP65540:RNP65543 RXL65540:RXL65543 SHH65540:SHH65543 SRD65540:SRD65543 TAZ65540:TAZ65543 TKV65540:TKV65543 TUR65540:TUR65543 UEN65540:UEN65543 UOJ65540:UOJ65543 UYF65540:UYF65543 VIB65540:VIB65543 VRX65540:VRX65543 WBT65540:WBT65543 WLP65540:WLP65543 WVL65540:WVL65543 D131076:D131079 IZ131076:IZ131079 SV131076:SV131079 ACR131076:ACR131079 AMN131076:AMN131079 AWJ131076:AWJ131079 BGF131076:BGF131079 BQB131076:BQB131079 BZX131076:BZX131079 CJT131076:CJT131079 CTP131076:CTP131079 DDL131076:DDL131079 DNH131076:DNH131079 DXD131076:DXD131079 EGZ131076:EGZ131079 EQV131076:EQV131079 FAR131076:FAR131079 FKN131076:FKN131079 FUJ131076:FUJ131079 GEF131076:GEF131079 GOB131076:GOB131079 GXX131076:GXX131079 HHT131076:HHT131079 HRP131076:HRP131079 IBL131076:IBL131079 ILH131076:ILH131079 IVD131076:IVD131079 JEZ131076:JEZ131079 JOV131076:JOV131079 JYR131076:JYR131079 KIN131076:KIN131079 KSJ131076:KSJ131079 LCF131076:LCF131079 LMB131076:LMB131079 LVX131076:LVX131079 MFT131076:MFT131079 MPP131076:MPP131079 MZL131076:MZL131079 NJH131076:NJH131079 NTD131076:NTD131079 OCZ131076:OCZ131079 OMV131076:OMV131079 OWR131076:OWR131079 PGN131076:PGN131079 PQJ131076:PQJ131079 QAF131076:QAF131079 QKB131076:QKB131079 QTX131076:QTX131079 RDT131076:RDT131079 RNP131076:RNP131079 RXL131076:RXL131079 SHH131076:SHH131079 SRD131076:SRD131079 TAZ131076:TAZ131079 TKV131076:TKV131079 TUR131076:TUR131079 UEN131076:UEN131079 UOJ131076:UOJ131079 UYF131076:UYF131079 VIB131076:VIB131079 VRX131076:VRX131079 WBT131076:WBT131079 WLP131076:WLP131079 WVL131076:WVL131079 D196612:D196615 IZ196612:IZ196615 SV196612:SV196615 ACR196612:ACR196615 AMN196612:AMN196615 AWJ196612:AWJ196615 BGF196612:BGF196615 BQB196612:BQB196615 BZX196612:BZX196615 CJT196612:CJT196615 CTP196612:CTP196615 DDL196612:DDL196615 DNH196612:DNH196615 DXD196612:DXD196615 EGZ196612:EGZ196615 EQV196612:EQV196615 FAR196612:FAR196615 FKN196612:FKN196615 FUJ196612:FUJ196615 GEF196612:GEF196615 GOB196612:GOB196615 GXX196612:GXX196615 HHT196612:HHT196615 HRP196612:HRP196615 IBL196612:IBL196615 ILH196612:ILH196615 IVD196612:IVD196615 JEZ196612:JEZ196615 JOV196612:JOV196615 JYR196612:JYR196615 KIN196612:KIN196615 KSJ196612:KSJ196615 LCF196612:LCF196615 LMB196612:LMB196615 LVX196612:LVX196615 MFT196612:MFT196615 MPP196612:MPP196615 MZL196612:MZL196615 NJH196612:NJH196615 NTD196612:NTD196615 OCZ196612:OCZ196615 OMV196612:OMV196615 OWR196612:OWR196615 PGN196612:PGN196615 PQJ196612:PQJ196615 QAF196612:QAF196615 QKB196612:QKB196615 QTX196612:QTX196615 RDT196612:RDT196615 RNP196612:RNP196615 RXL196612:RXL196615 SHH196612:SHH196615 SRD196612:SRD196615 TAZ196612:TAZ196615 TKV196612:TKV196615 TUR196612:TUR196615 UEN196612:UEN196615 UOJ196612:UOJ196615 UYF196612:UYF196615 VIB196612:VIB196615 VRX196612:VRX196615 WBT196612:WBT196615 WLP196612:WLP196615 WVL196612:WVL196615 D262148:D262151 IZ262148:IZ262151 SV262148:SV262151 ACR262148:ACR262151 AMN262148:AMN262151 AWJ262148:AWJ262151 BGF262148:BGF262151 BQB262148:BQB262151 BZX262148:BZX262151 CJT262148:CJT262151 CTP262148:CTP262151 DDL262148:DDL262151 DNH262148:DNH262151 DXD262148:DXD262151 EGZ262148:EGZ262151 EQV262148:EQV262151 FAR262148:FAR262151 FKN262148:FKN262151 FUJ262148:FUJ262151 GEF262148:GEF262151 GOB262148:GOB262151 GXX262148:GXX262151 HHT262148:HHT262151 HRP262148:HRP262151 IBL262148:IBL262151 ILH262148:ILH262151 IVD262148:IVD262151 JEZ262148:JEZ262151 JOV262148:JOV262151 JYR262148:JYR262151 KIN262148:KIN262151 KSJ262148:KSJ262151 LCF262148:LCF262151 LMB262148:LMB262151 LVX262148:LVX262151 MFT262148:MFT262151 MPP262148:MPP262151 MZL262148:MZL262151 NJH262148:NJH262151 NTD262148:NTD262151 OCZ262148:OCZ262151 OMV262148:OMV262151 OWR262148:OWR262151 PGN262148:PGN262151 PQJ262148:PQJ262151 QAF262148:QAF262151 QKB262148:QKB262151 QTX262148:QTX262151 RDT262148:RDT262151 RNP262148:RNP262151 RXL262148:RXL262151 SHH262148:SHH262151 SRD262148:SRD262151 TAZ262148:TAZ262151 TKV262148:TKV262151 TUR262148:TUR262151 UEN262148:UEN262151 UOJ262148:UOJ262151 UYF262148:UYF262151 VIB262148:VIB262151 VRX262148:VRX262151 WBT262148:WBT262151 WLP262148:WLP262151 WVL262148:WVL262151 D327684:D327687 IZ327684:IZ327687 SV327684:SV327687 ACR327684:ACR327687 AMN327684:AMN327687 AWJ327684:AWJ327687 BGF327684:BGF327687 BQB327684:BQB327687 BZX327684:BZX327687 CJT327684:CJT327687 CTP327684:CTP327687 DDL327684:DDL327687 DNH327684:DNH327687 DXD327684:DXD327687 EGZ327684:EGZ327687 EQV327684:EQV327687 FAR327684:FAR327687 FKN327684:FKN327687 FUJ327684:FUJ327687 GEF327684:GEF327687 GOB327684:GOB327687 GXX327684:GXX327687 HHT327684:HHT327687 HRP327684:HRP327687 IBL327684:IBL327687 ILH327684:ILH327687 IVD327684:IVD327687 JEZ327684:JEZ327687 JOV327684:JOV327687 JYR327684:JYR327687 KIN327684:KIN327687 KSJ327684:KSJ327687 LCF327684:LCF327687 LMB327684:LMB327687 LVX327684:LVX327687 MFT327684:MFT327687 MPP327684:MPP327687 MZL327684:MZL327687 NJH327684:NJH327687 NTD327684:NTD327687 OCZ327684:OCZ327687 OMV327684:OMV327687 OWR327684:OWR327687 PGN327684:PGN327687 PQJ327684:PQJ327687 QAF327684:QAF327687 QKB327684:QKB327687 QTX327684:QTX327687 RDT327684:RDT327687 RNP327684:RNP327687 RXL327684:RXL327687 SHH327684:SHH327687 SRD327684:SRD327687 TAZ327684:TAZ327687 TKV327684:TKV327687 TUR327684:TUR327687 UEN327684:UEN327687 UOJ327684:UOJ327687 UYF327684:UYF327687 VIB327684:VIB327687 VRX327684:VRX327687 WBT327684:WBT327687 WLP327684:WLP327687 WVL327684:WVL327687 D393220:D393223 IZ393220:IZ393223 SV393220:SV393223 ACR393220:ACR393223 AMN393220:AMN393223 AWJ393220:AWJ393223 BGF393220:BGF393223 BQB393220:BQB393223 BZX393220:BZX393223 CJT393220:CJT393223 CTP393220:CTP393223 DDL393220:DDL393223 DNH393220:DNH393223 DXD393220:DXD393223 EGZ393220:EGZ393223 EQV393220:EQV393223 FAR393220:FAR393223 FKN393220:FKN393223 FUJ393220:FUJ393223 GEF393220:GEF393223 GOB393220:GOB393223 GXX393220:GXX393223 HHT393220:HHT393223 HRP393220:HRP393223 IBL393220:IBL393223 ILH393220:ILH393223 IVD393220:IVD393223 JEZ393220:JEZ393223 JOV393220:JOV393223 JYR393220:JYR393223 KIN393220:KIN393223 KSJ393220:KSJ393223 LCF393220:LCF393223 LMB393220:LMB393223 LVX393220:LVX393223 MFT393220:MFT393223 MPP393220:MPP393223 MZL393220:MZL393223 NJH393220:NJH393223 NTD393220:NTD393223 OCZ393220:OCZ393223 OMV393220:OMV393223 OWR393220:OWR393223 PGN393220:PGN393223 PQJ393220:PQJ393223 QAF393220:QAF393223 QKB393220:QKB393223 QTX393220:QTX393223 RDT393220:RDT393223 RNP393220:RNP393223 RXL393220:RXL393223 SHH393220:SHH393223 SRD393220:SRD393223 TAZ393220:TAZ393223 TKV393220:TKV393223 TUR393220:TUR393223 UEN393220:UEN393223 UOJ393220:UOJ393223 UYF393220:UYF393223 VIB393220:VIB393223 VRX393220:VRX393223 WBT393220:WBT393223 WLP393220:WLP393223 WVL393220:WVL393223 D458756:D458759 IZ458756:IZ458759 SV458756:SV458759 ACR458756:ACR458759 AMN458756:AMN458759 AWJ458756:AWJ458759 BGF458756:BGF458759 BQB458756:BQB458759 BZX458756:BZX458759 CJT458756:CJT458759 CTP458756:CTP458759 DDL458756:DDL458759 DNH458756:DNH458759 DXD458756:DXD458759 EGZ458756:EGZ458759 EQV458756:EQV458759 FAR458756:FAR458759 FKN458756:FKN458759 FUJ458756:FUJ458759 GEF458756:GEF458759 GOB458756:GOB458759 GXX458756:GXX458759 HHT458756:HHT458759 HRP458756:HRP458759 IBL458756:IBL458759 ILH458756:ILH458759 IVD458756:IVD458759 JEZ458756:JEZ458759 JOV458756:JOV458759 JYR458756:JYR458759 KIN458756:KIN458759 KSJ458756:KSJ458759 LCF458756:LCF458759 LMB458756:LMB458759 LVX458756:LVX458759 MFT458756:MFT458759 MPP458756:MPP458759 MZL458756:MZL458759 NJH458756:NJH458759 NTD458756:NTD458759 OCZ458756:OCZ458759 OMV458756:OMV458759 OWR458756:OWR458759 PGN458756:PGN458759 PQJ458756:PQJ458759 QAF458756:QAF458759 QKB458756:QKB458759 QTX458756:QTX458759 RDT458756:RDT458759 RNP458756:RNP458759 RXL458756:RXL458759 SHH458756:SHH458759 SRD458756:SRD458759 TAZ458756:TAZ458759 TKV458756:TKV458759 TUR458756:TUR458759 UEN458756:UEN458759 UOJ458756:UOJ458759 UYF458756:UYF458759 VIB458756:VIB458759 VRX458756:VRX458759 WBT458756:WBT458759 WLP458756:WLP458759 WVL458756:WVL458759 D524292:D524295 IZ524292:IZ524295 SV524292:SV524295 ACR524292:ACR524295 AMN524292:AMN524295 AWJ524292:AWJ524295 BGF524292:BGF524295 BQB524292:BQB524295 BZX524292:BZX524295 CJT524292:CJT524295 CTP524292:CTP524295 DDL524292:DDL524295 DNH524292:DNH524295 DXD524292:DXD524295 EGZ524292:EGZ524295 EQV524292:EQV524295 FAR524292:FAR524295 FKN524292:FKN524295 FUJ524292:FUJ524295 GEF524292:GEF524295 GOB524292:GOB524295 GXX524292:GXX524295 HHT524292:HHT524295 HRP524292:HRP524295 IBL524292:IBL524295 ILH524292:ILH524295 IVD524292:IVD524295 JEZ524292:JEZ524295 JOV524292:JOV524295 JYR524292:JYR524295 KIN524292:KIN524295 KSJ524292:KSJ524295 LCF524292:LCF524295 LMB524292:LMB524295 LVX524292:LVX524295 MFT524292:MFT524295 MPP524292:MPP524295 MZL524292:MZL524295 NJH524292:NJH524295 NTD524292:NTD524295 OCZ524292:OCZ524295 OMV524292:OMV524295 OWR524292:OWR524295 PGN524292:PGN524295 PQJ524292:PQJ524295 QAF524292:QAF524295 QKB524292:QKB524295 QTX524292:QTX524295 RDT524292:RDT524295 RNP524292:RNP524295 RXL524292:RXL524295 SHH524292:SHH524295 SRD524292:SRD524295 TAZ524292:TAZ524295 TKV524292:TKV524295 TUR524292:TUR524295 UEN524292:UEN524295 UOJ524292:UOJ524295 UYF524292:UYF524295 VIB524292:VIB524295 VRX524292:VRX524295 WBT524292:WBT524295 WLP524292:WLP524295 WVL524292:WVL524295 D589828:D589831 IZ589828:IZ589831 SV589828:SV589831 ACR589828:ACR589831 AMN589828:AMN589831 AWJ589828:AWJ589831 BGF589828:BGF589831 BQB589828:BQB589831 BZX589828:BZX589831 CJT589828:CJT589831 CTP589828:CTP589831 DDL589828:DDL589831 DNH589828:DNH589831 DXD589828:DXD589831 EGZ589828:EGZ589831 EQV589828:EQV589831 FAR589828:FAR589831 FKN589828:FKN589831 FUJ589828:FUJ589831 GEF589828:GEF589831 GOB589828:GOB589831 GXX589828:GXX589831 HHT589828:HHT589831 HRP589828:HRP589831 IBL589828:IBL589831 ILH589828:ILH589831 IVD589828:IVD589831 JEZ589828:JEZ589831 JOV589828:JOV589831 JYR589828:JYR589831 KIN589828:KIN589831 KSJ589828:KSJ589831 LCF589828:LCF589831 LMB589828:LMB589831 LVX589828:LVX589831 MFT589828:MFT589831 MPP589828:MPP589831 MZL589828:MZL589831 NJH589828:NJH589831 NTD589828:NTD589831 OCZ589828:OCZ589831 OMV589828:OMV589831 OWR589828:OWR589831 PGN589828:PGN589831 PQJ589828:PQJ589831 QAF589828:QAF589831 QKB589828:QKB589831 QTX589828:QTX589831 RDT589828:RDT589831 RNP589828:RNP589831 RXL589828:RXL589831 SHH589828:SHH589831 SRD589828:SRD589831 TAZ589828:TAZ589831 TKV589828:TKV589831 TUR589828:TUR589831 UEN589828:UEN589831 UOJ589828:UOJ589831 UYF589828:UYF589831 VIB589828:VIB589831 VRX589828:VRX589831 WBT589828:WBT589831 WLP589828:WLP589831 WVL589828:WVL589831 D655364:D655367 IZ655364:IZ655367 SV655364:SV655367 ACR655364:ACR655367 AMN655364:AMN655367 AWJ655364:AWJ655367 BGF655364:BGF655367 BQB655364:BQB655367 BZX655364:BZX655367 CJT655364:CJT655367 CTP655364:CTP655367 DDL655364:DDL655367 DNH655364:DNH655367 DXD655364:DXD655367 EGZ655364:EGZ655367 EQV655364:EQV655367 FAR655364:FAR655367 FKN655364:FKN655367 FUJ655364:FUJ655367 GEF655364:GEF655367 GOB655364:GOB655367 GXX655364:GXX655367 HHT655364:HHT655367 HRP655364:HRP655367 IBL655364:IBL655367 ILH655364:ILH655367 IVD655364:IVD655367 JEZ655364:JEZ655367 JOV655364:JOV655367 JYR655364:JYR655367 KIN655364:KIN655367 KSJ655364:KSJ655367 LCF655364:LCF655367 LMB655364:LMB655367 LVX655364:LVX655367 MFT655364:MFT655367 MPP655364:MPP655367 MZL655364:MZL655367 NJH655364:NJH655367 NTD655364:NTD655367 OCZ655364:OCZ655367 OMV655364:OMV655367 OWR655364:OWR655367 PGN655364:PGN655367 PQJ655364:PQJ655367 QAF655364:QAF655367 QKB655364:QKB655367 QTX655364:QTX655367 RDT655364:RDT655367 RNP655364:RNP655367 RXL655364:RXL655367 SHH655364:SHH655367 SRD655364:SRD655367 TAZ655364:TAZ655367 TKV655364:TKV655367 TUR655364:TUR655367 UEN655364:UEN655367 UOJ655364:UOJ655367 UYF655364:UYF655367 VIB655364:VIB655367 VRX655364:VRX655367 WBT655364:WBT655367 WLP655364:WLP655367 WVL655364:WVL655367 D720900:D720903 IZ720900:IZ720903 SV720900:SV720903 ACR720900:ACR720903 AMN720900:AMN720903 AWJ720900:AWJ720903 BGF720900:BGF720903 BQB720900:BQB720903 BZX720900:BZX720903 CJT720900:CJT720903 CTP720900:CTP720903 DDL720900:DDL720903 DNH720900:DNH720903 DXD720900:DXD720903 EGZ720900:EGZ720903 EQV720900:EQV720903 FAR720900:FAR720903 FKN720900:FKN720903 FUJ720900:FUJ720903 GEF720900:GEF720903 GOB720900:GOB720903 GXX720900:GXX720903 HHT720900:HHT720903 HRP720900:HRP720903 IBL720900:IBL720903 ILH720900:ILH720903 IVD720900:IVD720903 JEZ720900:JEZ720903 JOV720900:JOV720903 JYR720900:JYR720903 KIN720900:KIN720903 KSJ720900:KSJ720903 LCF720900:LCF720903 LMB720900:LMB720903 LVX720900:LVX720903 MFT720900:MFT720903 MPP720900:MPP720903 MZL720900:MZL720903 NJH720900:NJH720903 NTD720900:NTD720903 OCZ720900:OCZ720903 OMV720900:OMV720903 OWR720900:OWR720903 PGN720900:PGN720903 PQJ720900:PQJ720903 QAF720900:QAF720903 QKB720900:QKB720903 QTX720900:QTX720903 RDT720900:RDT720903 RNP720900:RNP720903 RXL720900:RXL720903 SHH720900:SHH720903 SRD720900:SRD720903 TAZ720900:TAZ720903 TKV720900:TKV720903 TUR720900:TUR720903 UEN720900:UEN720903 UOJ720900:UOJ720903 UYF720900:UYF720903 VIB720900:VIB720903 VRX720900:VRX720903 WBT720900:WBT720903 WLP720900:WLP720903 WVL720900:WVL720903 D786436:D786439 IZ786436:IZ786439 SV786436:SV786439 ACR786436:ACR786439 AMN786436:AMN786439 AWJ786436:AWJ786439 BGF786436:BGF786439 BQB786436:BQB786439 BZX786436:BZX786439 CJT786436:CJT786439 CTP786436:CTP786439 DDL786436:DDL786439 DNH786436:DNH786439 DXD786436:DXD786439 EGZ786436:EGZ786439 EQV786436:EQV786439 FAR786436:FAR786439 FKN786436:FKN786439 FUJ786436:FUJ786439 GEF786436:GEF786439 GOB786436:GOB786439 GXX786436:GXX786439 HHT786436:HHT786439 HRP786436:HRP786439 IBL786436:IBL786439 ILH786436:ILH786439 IVD786436:IVD786439 JEZ786436:JEZ786439 JOV786436:JOV786439 JYR786436:JYR786439 KIN786436:KIN786439 KSJ786436:KSJ786439 LCF786436:LCF786439 LMB786436:LMB786439 LVX786436:LVX786439 MFT786436:MFT786439 MPP786436:MPP786439 MZL786436:MZL786439 NJH786436:NJH786439 NTD786436:NTD786439 OCZ786436:OCZ786439 OMV786436:OMV786439 OWR786436:OWR786439 PGN786436:PGN786439 PQJ786436:PQJ786439 QAF786436:QAF786439 QKB786436:QKB786439 QTX786436:QTX786439 RDT786436:RDT786439 RNP786436:RNP786439 RXL786436:RXL786439 SHH786436:SHH786439 SRD786436:SRD786439 TAZ786436:TAZ786439 TKV786436:TKV786439 TUR786436:TUR786439 UEN786436:UEN786439 UOJ786436:UOJ786439 UYF786436:UYF786439 VIB786436:VIB786439 VRX786436:VRX786439 WBT786436:WBT786439 WLP786436:WLP786439 WVL786436:WVL786439 D851972:D851975 IZ851972:IZ851975 SV851972:SV851975 ACR851972:ACR851975 AMN851972:AMN851975 AWJ851972:AWJ851975 BGF851972:BGF851975 BQB851972:BQB851975 BZX851972:BZX851975 CJT851972:CJT851975 CTP851972:CTP851975 DDL851972:DDL851975 DNH851972:DNH851975 DXD851972:DXD851975 EGZ851972:EGZ851975 EQV851972:EQV851975 FAR851972:FAR851975 FKN851972:FKN851975 FUJ851972:FUJ851975 GEF851972:GEF851975 GOB851972:GOB851975 GXX851972:GXX851975 HHT851972:HHT851975 HRP851972:HRP851975 IBL851972:IBL851975 ILH851972:ILH851975 IVD851972:IVD851975 JEZ851972:JEZ851975 JOV851972:JOV851975 JYR851972:JYR851975 KIN851972:KIN851975 KSJ851972:KSJ851975 LCF851972:LCF851975 LMB851972:LMB851975 LVX851972:LVX851975 MFT851972:MFT851975 MPP851972:MPP851975 MZL851972:MZL851975 NJH851972:NJH851975 NTD851972:NTD851975 OCZ851972:OCZ851975 OMV851972:OMV851975 OWR851972:OWR851975 PGN851972:PGN851975 PQJ851972:PQJ851975 QAF851972:QAF851975 QKB851972:QKB851975 QTX851972:QTX851975 RDT851972:RDT851975 RNP851972:RNP851975 RXL851972:RXL851975 SHH851972:SHH851975 SRD851972:SRD851975 TAZ851972:TAZ851975 TKV851972:TKV851975 TUR851972:TUR851975 UEN851972:UEN851975 UOJ851972:UOJ851975 UYF851972:UYF851975 VIB851972:VIB851975 VRX851972:VRX851975 WBT851972:WBT851975 WLP851972:WLP851975 WVL851972:WVL851975 D917508:D917511 IZ917508:IZ917511 SV917508:SV917511 ACR917508:ACR917511 AMN917508:AMN917511 AWJ917508:AWJ917511 BGF917508:BGF917511 BQB917508:BQB917511 BZX917508:BZX917511 CJT917508:CJT917511 CTP917508:CTP917511 DDL917508:DDL917511 DNH917508:DNH917511 DXD917508:DXD917511 EGZ917508:EGZ917511 EQV917508:EQV917511 FAR917508:FAR917511 FKN917508:FKN917511 FUJ917508:FUJ917511 GEF917508:GEF917511 GOB917508:GOB917511 GXX917508:GXX917511 HHT917508:HHT917511 HRP917508:HRP917511 IBL917508:IBL917511 ILH917508:ILH917511 IVD917508:IVD917511 JEZ917508:JEZ917511 JOV917508:JOV917511 JYR917508:JYR917511 KIN917508:KIN917511 KSJ917508:KSJ917511 LCF917508:LCF917511 LMB917508:LMB917511 LVX917508:LVX917511 MFT917508:MFT917511 MPP917508:MPP917511 MZL917508:MZL917511 NJH917508:NJH917511 NTD917508:NTD917511 OCZ917508:OCZ917511 OMV917508:OMV917511 OWR917508:OWR917511 PGN917508:PGN917511 PQJ917508:PQJ917511 QAF917508:QAF917511 QKB917508:QKB917511 QTX917508:QTX917511 RDT917508:RDT917511 RNP917508:RNP917511 RXL917508:RXL917511 SHH917508:SHH917511 SRD917508:SRD917511 TAZ917508:TAZ917511 TKV917508:TKV917511 TUR917508:TUR917511 UEN917508:UEN917511 UOJ917508:UOJ917511 UYF917508:UYF917511 VIB917508:VIB917511 VRX917508:VRX917511 WBT917508:WBT917511 WLP917508:WLP917511 WVL917508:WVL917511 D983044:D983047 IZ983044:IZ983047 SV983044:SV983047 ACR983044:ACR983047 AMN983044:AMN983047 AWJ983044:AWJ983047 BGF983044:BGF983047 BQB983044:BQB983047 BZX983044:BZX983047 CJT983044:CJT983047 CTP983044:CTP983047 DDL983044:DDL983047 DNH983044:DNH983047 DXD983044:DXD983047 EGZ983044:EGZ983047 EQV983044:EQV983047 FAR983044:FAR983047 FKN983044:FKN983047 FUJ983044:FUJ983047 GEF983044:GEF983047 GOB983044:GOB983047 GXX983044:GXX983047 HHT983044:HHT983047 HRP983044:HRP983047 IBL983044:IBL983047 ILH983044:ILH983047 IVD983044:IVD983047 JEZ983044:JEZ983047 JOV983044:JOV983047 JYR983044:JYR983047 KIN983044:KIN983047 KSJ983044:KSJ983047 LCF983044:LCF983047 LMB983044:LMB983047 LVX983044:LVX983047 MFT983044:MFT983047 MPP983044:MPP983047 MZL983044:MZL983047 NJH983044:NJH983047 NTD983044:NTD983047 OCZ983044:OCZ983047 OMV983044:OMV983047 OWR983044:OWR983047 PGN983044:PGN983047 PQJ983044:PQJ983047 QAF983044:QAF983047 QKB983044:QKB983047 QTX983044:QTX983047 RDT983044:RDT983047 RNP983044:RNP983047 RXL983044:RXL983047 SHH983044:SHH983047 SRD983044:SRD983047 TAZ983044:TAZ983047 TKV983044:TKV983047 TUR983044:TUR983047 UEN983044:UEN983047 UOJ983044:UOJ983047 UYF983044:UYF983047 VIB983044:VIB983047 VRX983044:VRX983047 WBT983044:WBT983047 WLP983044:WLP983047 WVL983044:WVL983047 K16:L16 JG16:JH16 TC16:TD16 ACY16:ACZ16 AMU16:AMV16 AWQ16:AWR16 BGM16:BGN16 BQI16:BQJ16 CAE16:CAF16 CKA16:CKB16 CTW16:CTX16 DDS16:DDT16 DNO16:DNP16 DXK16:DXL16 EHG16:EHH16 ERC16:ERD16 FAY16:FAZ16 FKU16:FKV16 FUQ16:FUR16 GEM16:GEN16 GOI16:GOJ16 GYE16:GYF16 HIA16:HIB16 HRW16:HRX16 IBS16:IBT16 ILO16:ILP16 IVK16:IVL16 JFG16:JFH16 JPC16:JPD16 JYY16:JYZ16 KIU16:KIV16 KSQ16:KSR16 LCM16:LCN16 LMI16:LMJ16 LWE16:LWF16 MGA16:MGB16 MPW16:MPX16 MZS16:MZT16 NJO16:NJP16 NTK16:NTL16 ODG16:ODH16 ONC16:OND16 OWY16:OWZ16 PGU16:PGV16 PQQ16:PQR16 QAM16:QAN16 QKI16:QKJ16 QUE16:QUF16 REA16:REB16 RNW16:RNX16 RXS16:RXT16 SHO16:SHP16 SRK16:SRL16 TBG16:TBH16 TLC16:TLD16 TUY16:TUZ16 UEU16:UEV16 UOQ16:UOR16 UYM16:UYN16 VII16:VIJ16 VSE16:VSF16 WCA16:WCB16 WLW16:WLX16 WVS16:WVT16 K65552:L65552 JG65552:JH65552 TC65552:TD65552 ACY65552:ACZ65552 AMU65552:AMV65552 AWQ65552:AWR65552 BGM65552:BGN65552 BQI65552:BQJ65552 CAE65552:CAF65552 CKA65552:CKB65552 CTW65552:CTX65552 DDS65552:DDT65552 DNO65552:DNP65552 DXK65552:DXL65552 EHG65552:EHH65552 ERC65552:ERD65552 FAY65552:FAZ65552 FKU65552:FKV65552 FUQ65552:FUR65552 GEM65552:GEN65552 GOI65552:GOJ65552 GYE65552:GYF65552 HIA65552:HIB65552 HRW65552:HRX65552 IBS65552:IBT65552 ILO65552:ILP65552 IVK65552:IVL65552 JFG65552:JFH65552 JPC65552:JPD65552 JYY65552:JYZ65552 KIU65552:KIV65552 KSQ65552:KSR65552 LCM65552:LCN65552 LMI65552:LMJ65552 LWE65552:LWF65552 MGA65552:MGB65552 MPW65552:MPX65552 MZS65552:MZT65552 NJO65552:NJP65552 NTK65552:NTL65552 ODG65552:ODH65552 ONC65552:OND65552 OWY65552:OWZ65552 PGU65552:PGV65552 PQQ65552:PQR65552 QAM65552:QAN65552 QKI65552:QKJ65552 QUE65552:QUF65552 REA65552:REB65552 RNW65552:RNX65552 RXS65552:RXT65552 SHO65552:SHP65552 SRK65552:SRL65552 TBG65552:TBH65552 TLC65552:TLD65552 TUY65552:TUZ65552 UEU65552:UEV65552 UOQ65552:UOR65552 UYM65552:UYN65552 VII65552:VIJ65552 VSE65552:VSF65552 WCA65552:WCB65552 WLW65552:WLX65552 WVS65552:WVT65552 K131088:L131088 JG131088:JH131088 TC131088:TD131088 ACY131088:ACZ131088 AMU131088:AMV131088 AWQ131088:AWR131088 BGM131088:BGN131088 BQI131088:BQJ131088 CAE131088:CAF131088 CKA131088:CKB131088 CTW131088:CTX131088 DDS131088:DDT131088 DNO131088:DNP131088 DXK131088:DXL131088 EHG131088:EHH131088 ERC131088:ERD131088 FAY131088:FAZ131088 FKU131088:FKV131088 FUQ131088:FUR131088 GEM131088:GEN131088 GOI131088:GOJ131088 GYE131088:GYF131088 HIA131088:HIB131088 HRW131088:HRX131088 IBS131088:IBT131088 ILO131088:ILP131088 IVK131088:IVL131088 JFG131088:JFH131088 JPC131088:JPD131088 JYY131088:JYZ131088 KIU131088:KIV131088 KSQ131088:KSR131088 LCM131088:LCN131088 LMI131088:LMJ131088 LWE131088:LWF131088 MGA131088:MGB131088 MPW131088:MPX131088 MZS131088:MZT131088 NJO131088:NJP131088 NTK131088:NTL131088 ODG131088:ODH131088 ONC131088:OND131088 OWY131088:OWZ131088 PGU131088:PGV131088 PQQ131088:PQR131088 QAM131088:QAN131088 QKI131088:QKJ131088 QUE131088:QUF131088 REA131088:REB131088 RNW131088:RNX131088 RXS131088:RXT131088 SHO131088:SHP131088 SRK131088:SRL131088 TBG131088:TBH131088 TLC131088:TLD131088 TUY131088:TUZ131088 UEU131088:UEV131088 UOQ131088:UOR131088 UYM131088:UYN131088 VII131088:VIJ131088 VSE131088:VSF131088 WCA131088:WCB131088 WLW131088:WLX131088 WVS131088:WVT131088 K196624:L196624 JG196624:JH196624 TC196624:TD196624 ACY196624:ACZ196624 AMU196624:AMV196624 AWQ196624:AWR196624 BGM196624:BGN196624 BQI196624:BQJ196624 CAE196624:CAF196624 CKA196624:CKB196624 CTW196624:CTX196624 DDS196624:DDT196624 DNO196624:DNP196624 DXK196624:DXL196624 EHG196624:EHH196624 ERC196624:ERD196624 FAY196624:FAZ196624 FKU196624:FKV196624 FUQ196624:FUR196624 GEM196624:GEN196624 GOI196624:GOJ196624 GYE196624:GYF196624 HIA196624:HIB196624 HRW196624:HRX196624 IBS196624:IBT196624 ILO196624:ILP196624 IVK196624:IVL196624 JFG196624:JFH196624 JPC196624:JPD196624 JYY196624:JYZ196624 KIU196624:KIV196624 KSQ196624:KSR196624 LCM196624:LCN196624 LMI196624:LMJ196624 LWE196624:LWF196624 MGA196624:MGB196624 MPW196624:MPX196624 MZS196624:MZT196624 NJO196624:NJP196624 NTK196624:NTL196624 ODG196624:ODH196624 ONC196624:OND196624 OWY196624:OWZ196624 PGU196624:PGV196624 PQQ196624:PQR196624 QAM196624:QAN196624 QKI196624:QKJ196624 QUE196624:QUF196624 REA196624:REB196624 RNW196624:RNX196624 RXS196624:RXT196624 SHO196624:SHP196624 SRK196624:SRL196624 TBG196624:TBH196624 TLC196624:TLD196624 TUY196624:TUZ196624 UEU196624:UEV196624 UOQ196624:UOR196624 UYM196624:UYN196624 VII196624:VIJ196624 VSE196624:VSF196624 WCA196624:WCB196624 WLW196624:WLX196624 WVS196624:WVT196624 K262160:L262160 JG262160:JH262160 TC262160:TD262160 ACY262160:ACZ262160 AMU262160:AMV262160 AWQ262160:AWR262160 BGM262160:BGN262160 BQI262160:BQJ262160 CAE262160:CAF262160 CKA262160:CKB262160 CTW262160:CTX262160 DDS262160:DDT262160 DNO262160:DNP262160 DXK262160:DXL262160 EHG262160:EHH262160 ERC262160:ERD262160 FAY262160:FAZ262160 FKU262160:FKV262160 FUQ262160:FUR262160 GEM262160:GEN262160 GOI262160:GOJ262160 GYE262160:GYF262160 HIA262160:HIB262160 HRW262160:HRX262160 IBS262160:IBT262160 ILO262160:ILP262160 IVK262160:IVL262160 JFG262160:JFH262160 JPC262160:JPD262160 JYY262160:JYZ262160 KIU262160:KIV262160 KSQ262160:KSR262160 LCM262160:LCN262160 LMI262160:LMJ262160 LWE262160:LWF262160 MGA262160:MGB262160 MPW262160:MPX262160 MZS262160:MZT262160 NJO262160:NJP262160 NTK262160:NTL262160 ODG262160:ODH262160 ONC262160:OND262160 OWY262160:OWZ262160 PGU262160:PGV262160 PQQ262160:PQR262160 QAM262160:QAN262160 QKI262160:QKJ262160 QUE262160:QUF262160 REA262160:REB262160 RNW262160:RNX262160 RXS262160:RXT262160 SHO262160:SHP262160 SRK262160:SRL262160 TBG262160:TBH262160 TLC262160:TLD262160 TUY262160:TUZ262160 UEU262160:UEV262160 UOQ262160:UOR262160 UYM262160:UYN262160 VII262160:VIJ262160 VSE262160:VSF262160 WCA262160:WCB262160 WLW262160:WLX262160 WVS262160:WVT262160 K327696:L327696 JG327696:JH327696 TC327696:TD327696 ACY327696:ACZ327696 AMU327696:AMV327696 AWQ327696:AWR327696 BGM327696:BGN327696 BQI327696:BQJ327696 CAE327696:CAF327696 CKA327696:CKB327696 CTW327696:CTX327696 DDS327696:DDT327696 DNO327696:DNP327696 DXK327696:DXL327696 EHG327696:EHH327696 ERC327696:ERD327696 FAY327696:FAZ327696 FKU327696:FKV327696 FUQ327696:FUR327696 GEM327696:GEN327696 GOI327696:GOJ327696 GYE327696:GYF327696 HIA327696:HIB327696 HRW327696:HRX327696 IBS327696:IBT327696 ILO327696:ILP327696 IVK327696:IVL327696 JFG327696:JFH327696 JPC327696:JPD327696 JYY327696:JYZ327696 KIU327696:KIV327696 KSQ327696:KSR327696 LCM327696:LCN327696 LMI327696:LMJ327696 LWE327696:LWF327696 MGA327696:MGB327696 MPW327696:MPX327696 MZS327696:MZT327696 NJO327696:NJP327696 NTK327696:NTL327696 ODG327696:ODH327696 ONC327696:OND327696 OWY327696:OWZ327696 PGU327696:PGV327696 PQQ327696:PQR327696 QAM327696:QAN327696 QKI327696:QKJ327696 QUE327696:QUF327696 REA327696:REB327696 RNW327696:RNX327696 RXS327696:RXT327696 SHO327696:SHP327696 SRK327696:SRL327696 TBG327696:TBH327696 TLC327696:TLD327696 TUY327696:TUZ327696 UEU327696:UEV327696 UOQ327696:UOR327696 UYM327696:UYN327696 VII327696:VIJ327696 VSE327696:VSF327696 WCA327696:WCB327696 WLW327696:WLX327696 WVS327696:WVT327696 K393232:L393232 JG393232:JH393232 TC393232:TD393232 ACY393232:ACZ393232 AMU393232:AMV393232 AWQ393232:AWR393232 BGM393232:BGN393232 BQI393232:BQJ393232 CAE393232:CAF393232 CKA393232:CKB393232 CTW393232:CTX393232 DDS393232:DDT393232 DNO393232:DNP393232 DXK393232:DXL393232 EHG393232:EHH393232 ERC393232:ERD393232 FAY393232:FAZ393232 FKU393232:FKV393232 FUQ393232:FUR393232 GEM393232:GEN393232 GOI393232:GOJ393232 GYE393232:GYF393232 HIA393232:HIB393232 HRW393232:HRX393232 IBS393232:IBT393232 ILO393232:ILP393232 IVK393232:IVL393232 JFG393232:JFH393232 JPC393232:JPD393232 JYY393232:JYZ393232 KIU393232:KIV393232 KSQ393232:KSR393232 LCM393232:LCN393232 LMI393232:LMJ393232 LWE393232:LWF393232 MGA393232:MGB393232 MPW393232:MPX393232 MZS393232:MZT393232 NJO393232:NJP393232 NTK393232:NTL393232 ODG393232:ODH393232 ONC393232:OND393232 OWY393232:OWZ393232 PGU393232:PGV393232 PQQ393232:PQR393232 QAM393232:QAN393232 QKI393232:QKJ393232 QUE393232:QUF393232 REA393232:REB393232 RNW393232:RNX393232 RXS393232:RXT393232 SHO393232:SHP393232 SRK393232:SRL393232 TBG393232:TBH393232 TLC393232:TLD393232 TUY393232:TUZ393232 UEU393232:UEV393232 UOQ393232:UOR393232 UYM393232:UYN393232 VII393232:VIJ393232 VSE393232:VSF393232 WCA393232:WCB393232 WLW393232:WLX393232 WVS393232:WVT393232 K458768:L458768 JG458768:JH458768 TC458768:TD458768 ACY458768:ACZ458768 AMU458768:AMV458768 AWQ458768:AWR458768 BGM458768:BGN458768 BQI458768:BQJ458768 CAE458768:CAF458768 CKA458768:CKB458768 CTW458768:CTX458768 DDS458768:DDT458768 DNO458768:DNP458768 DXK458768:DXL458768 EHG458768:EHH458768 ERC458768:ERD458768 FAY458768:FAZ458768 FKU458768:FKV458768 FUQ458768:FUR458768 GEM458768:GEN458768 GOI458768:GOJ458768 GYE458768:GYF458768 HIA458768:HIB458768 HRW458768:HRX458768 IBS458768:IBT458768 ILO458768:ILP458768 IVK458768:IVL458768 JFG458768:JFH458768 JPC458768:JPD458768 JYY458768:JYZ458768 KIU458768:KIV458768 KSQ458768:KSR458768 LCM458768:LCN458768 LMI458768:LMJ458768 LWE458768:LWF458768 MGA458768:MGB458768 MPW458768:MPX458768 MZS458768:MZT458768 NJO458768:NJP458768 NTK458768:NTL458768 ODG458768:ODH458768 ONC458768:OND458768 OWY458768:OWZ458768 PGU458768:PGV458768 PQQ458768:PQR458768 QAM458768:QAN458768 QKI458768:QKJ458768 QUE458768:QUF458768 REA458768:REB458768 RNW458768:RNX458768 RXS458768:RXT458768 SHO458768:SHP458768 SRK458768:SRL458768 TBG458768:TBH458768 TLC458768:TLD458768 TUY458768:TUZ458768 UEU458768:UEV458768 UOQ458768:UOR458768 UYM458768:UYN458768 VII458768:VIJ458768 VSE458768:VSF458768 WCA458768:WCB458768 WLW458768:WLX458768 WVS458768:WVT458768 K524304:L524304 JG524304:JH524304 TC524304:TD524304 ACY524304:ACZ524304 AMU524304:AMV524304 AWQ524304:AWR524304 BGM524304:BGN524304 BQI524304:BQJ524304 CAE524304:CAF524304 CKA524304:CKB524304 CTW524304:CTX524304 DDS524304:DDT524304 DNO524304:DNP524304 DXK524304:DXL524304 EHG524304:EHH524304 ERC524304:ERD524304 FAY524304:FAZ524304 FKU524304:FKV524304 FUQ524304:FUR524304 GEM524304:GEN524304 GOI524304:GOJ524304 GYE524304:GYF524304 HIA524304:HIB524304 HRW524304:HRX524304 IBS524304:IBT524304 ILO524304:ILP524304 IVK524304:IVL524304 JFG524304:JFH524304 JPC524304:JPD524304 JYY524304:JYZ524304 KIU524304:KIV524304 KSQ524304:KSR524304 LCM524304:LCN524304 LMI524304:LMJ524304 LWE524304:LWF524304 MGA524304:MGB524304 MPW524304:MPX524304 MZS524304:MZT524304 NJO524304:NJP524304 NTK524304:NTL524304 ODG524304:ODH524304 ONC524304:OND524304 OWY524304:OWZ524304 PGU524304:PGV524304 PQQ524304:PQR524304 QAM524304:QAN524304 QKI524304:QKJ524304 QUE524304:QUF524304 REA524304:REB524304 RNW524304:RNX524304 RXS524304:RXT524304 SHO524304:SHP524304 SRK524304:SRL524304 TBG524304:TBH524304 TLC524304:TLD524304 TUY524304:TUZ524304 UEU524304:UEV524304 UOQ524304:UOR524304 UYM524304:UYN524304 VII524304:VIJ524304 VSE524304:VSF524304 WCA524304:WCB524304 WLW524304:WLX524304 WVS524304:WVT524304 K589840:L589840 JG589840:JH589840 TC589840:TD589840 ACY589840:ACZ589840 AMU589840:AMV589840 AWQ589840:AWR589840 BGM589840:BGN589840 BQI589840:BQJ589840 CAE589840:CAF589840 CKA589840:CKB589840 CTW589840:CTX589840 DDS589840:DDT589840 DNO589840:DNP589840 DXK589840:DXL589840 EHG589840:EHH589840 ERC589840:ERD589840 FAY589840:FAZ589840 FKU589840:FKV589840 FUQ589840:FUR589840 GEM589840:GEN589840 GOI589840:GOJ589840 GYE589840:GYF589840 HIA589840:HIB589840 HRW589840:HRX589840 IBS589840:IBT589840 ILO589840:ILP589840 IVK589840:IVL589840 JFG589840:JFH589840 JPC589840:JPD589840 JYY589840:JYZ589840 KIU589840:KIV589840 KSQ589840:KSR589840 LCM589840:LCN589840 LMI589840:LMJ589840 LWE589840:LWF589840 MGA589840:MGB589840 MPW589840:MPX589840 MZS589840:MZT589840 NJO589840:NJP589840 NTK589840:NTL589840 ODG589840:ODH589840 ONC589840:OND589840 OWY589840:OWZ589840 PGU589840:PGV589840 PQQ589840:PQR589840 QAM589840:QAN589840 QKI589840:QKJ589840 QUE589840:QUF589840 REA589840:REB589840 RNW589840:RNX589840 RXS589840:RXT589840 SHO589840:SHP589840 SRK589840:SRL589840 TBG589840:TBH589840 TLC589840:TLD589840 TUY589840:TUZ589840 UEU589840:UEV589840 UOQ589840:UOR589840 UYM589840:UYN589840 VII589840:VIJ589840 VSE589840:VSF589840 WCA589840:WCB589840 WLW589840:WLX589840 WVS589840:WVT589840 K655376:L655376 JG655376:JH655376 TC655376:TD655376 ACY655376:ACZ655376 AMU655376:AMV655376 AWQ655376:AWR655376 BGM655376:BGN655376 BQI655376:BQJ655376 CAE655376:CAF655376 CKA655376:CKB655376 CTW655376:CTX655376 DDS655376:DDT655376 DNO655376:DNP655376 DXK655376:DXL655376 EHG655376:EHH655376 ERC655376:ERD655376 FAY655376:FAZ655376 FKU655376:FKV655376 FUQ655376:FUR655376 GEM655376:GEN655376 GOI655376:GOJ655376 GYE655376:GYF655376 HIA655376:HIB655376 HRW655376:HRX655376 IBS655376:IBT655376 ILO655376:ILP655376 IVK655376:IVL655376 JFG655376:JFH655376 JPC655376:JPD655376 JYY655376:JYZ655376 KIU655376:KIV655376 KSQ655376:KSR655376 LCM655376:LCN655376 LMI655376:LMJ655376 LWE655376:LWF655376 MGA655376:MGB655376 MPW655376:MPX655376 MZS655376:MZT655376 NJO655376:NJP655376 NTK655376:NTL655376 ODG655376:ODH655376 ONC655376:OND655376 OWY655376:OWZ655376 PGU655376:PGV655376 PQQ655376:PQR655376 QAM655376:QAN655376 QKI655376:QKJ655376 QUE655376:QUF655376 REA655376:REB655376 RNW655376:RNX655376 RXS655376:RXT655376 SHO655376:SHP655376 SRK655376:SRL655376 TBG655376:TBH655376 TLC655376:TLD655376 TUY655376:TUZ655376 UEU655376:UEV655376 UOQ655376:UOR655376 UYM655376:UYN655376 VII655376:VIJ655376 VSE655376:VSF655376 WCA655376:WCB655376 WLW655376:WLX655376 WVS655376:WVT655376 K720912:L720912 JG720912:JH720912 TC720912:TD720912 ACY720912:ACZ720912 AMU720912:AMV720912 AWQ720912:AWR720912 BGM720912:BGN720912 BQI720912:BQJ720912 CAE720912:CAF720912 CKA720912:CKB720912 CTW720912:CTX720912 DDS720912:DDT720912 DNO720912:DNP720912 DXK720912:DXL720912 EHG720912:EHH720912 ERC720912:ERD720912 FAY720912:FAZ720912 FKU720912:FKV720912 FUQ720912:FUR720912 GEM720912:GEN720912 GOI720912:GOJ720912 GYE720912:GYF720912 HIA720912:HIB720912 HRW720912:HRX720912 IBS720912:IBT720912 ILO720912:ILP720912 IVK720912:IVL720912 JFG720912:JFH720912 JPC720912:JPD720912 JYY720912:JYZ720912 KIU720912:KIV720912 KSQ720912:KSR720912 LCM720912:LCN720912 LMI720912:LMJ720912 LWE720912:LWF720912 MGA720912:MGB720912 MPW720912:MPX720912 MZS720912:MZT720912 NJO720912:NJP720912 NTK720912:NTL720912 ODG720912:ODH720912 ONC720912:OND720912 OWY720912:OWZ720912 PGU720912:PGV720912 PQQ720912:PQR720912 QAM720912:QAN720912 QKI720912:QKJ720912 QUE720912:QUF720912 REA720912:REB720912 RNW720912:RNX720912 RXS720912:RXT720912 SHO720912:SHP720912 SRK720912:SRL720912 TBG720912:TBH720912 TLC720912:TLD720912 TUY720912:TUZ720912 UEU720912:UEV720912 UOQ720912:UOR720912 UYM720912:UYN720912 VII720912:VIJ720912 VSE720912:VSF720912 WCA720912:WCB720912 WLW720912:WLX720912 WVS720912:WVT720912 K786448:L786448 JG786448:JH786448 TC786448:TD786448 ACY786448:ACZ786448 AMU786448:AMV786448 AWQ786448:AWR786448 BGM786448:BGN786448 BQI786448:BQJ786448 CAE786448:CAF786448 CKA786448:CKB786448 CTW786448:CTX786448 DDS786448:DDT786448 DNO786448:DNP786448 DXK786448:DXL786448 EHG786448:EHH786448 ERC786448:ERD786448 FAY786448:FAZ786448 FKU786448:FKV786448 FUQ786448:FUR786448 GEM786448:GEN786448 GOI786448:GOJ786448 GYE786448:GYF786448 HIA786448:HIB786448 HRW786448:HRX786448 IBS786448:IBT786448 ILO786448:ILP786448 IVK786448:IVL786448 JFG786448:JFH786448 JPC786448:JPD786448 JYY786448:JYZ786448 KIU786448:KIV786448 KSQ786448:KSR786448 LCM786448:LCN786448 LMI786448:LMJ786448 LWE786448:LWF786448 MGA786448:MGB786448 MPW786448:MPX786448 MZS786448:MZT786448 NJO786448:NJP786448 NTK786448:NTL786448 ODG786448:ODH786448 ONC786448:OND786448 OWY786448:OWZ786448 PGU786448:PGV786448 PQQ786448:PQR786448 QAM786448:QAN786448 QKI786448:QKJ786448 QUE786448:QUF786448 REA786448:REB786448 RNW786448:RNX786448 RXS786448:RXT786448 SHO786448:SHP786448 SRK786448:SRL786448 TBG786448:TBH786448 TLC786448:TLD786448 TUY786448:TUZ786448 UEU786448:UEV786448 UOQ786448:UOR786448 UYM786448:UYN786448 VII786448:VIJ786448 VSE786448:VSF786448 WCA786448:WCB786448 WLW786448:WLX786448 WVS786448:WVT786448 K851984:L851984 JG851984:JH851984 TC851984:TD851984 ACY851984:ACZ851984 AMU851984:AMV851984 AWQ851984:AWR851984 BGM851984:BGN851984 BQI851984:BQJ851984 CAE851984:CAF851984 CKA851984:CKB851984 CTW851984:CTX851984 DDS851984:DDT851984 DNO851984:DNP851984 DXK851984:DXL851984 EHG851984:EHH851984 ERC851984:ERD851984 FAY851984:FAZ851984 FKU851984:FKV851984 FUQ851984:FUR851984 GEM851984:GEN851984 GOI851984:GOJ851984 GYE851984:GYF851984 HIA851984:HIB851984 HRW851984:HRX851984 IBS851984:IBT851984 ILO851984:ILP851984 IVK851984:IVL851984 JFG851984:JFH851984 JPC851984:JPD851984 JYY851984:JYZ851984 KIU851984:KIV851984 KSQ851984:KSR851984 LCM851984:LCN851984 LMI851984:LMJ851984 LWE851984:LWF851984 MGA851984:MGB851984 MPW851984:MPX851984 MZS851984:MZT851984 NJO851984:NJP851984 NTK851984:NTL851984 ODG851984:ODH851984 ONC851984:OND851984 OWY851984:OWZ851984 PGU851984:PGV851984 PQQ851984:PQR851984 QAM851984:QAN851984 QKI851984:QKJ851984 QUE851984:QUF851984 REA851984:REB851984 RNW851984:RNX851984 RXS851984:RXT851984 SHO851984:SHP851984 SRK851984:SRL851984 TBG851984:TBH851984 TLC851984:TLD851984 TUY851984:TUZ851984 UEU851984:UEV851984 UOQ851984:UOR851984 UYM851984:UYN851984 VII851984:VIJ851984 VSE851984:VSF851984 WCA851984:WCB851984 WLW851984:WLX851984 WVS851984:WVT851984 K917520:L917520 JG917520:JH917520 TC917520:TD917520 ACY917520:ACZ917520 AMU917520:AMV917520 AWQ917520:AWR917520 BGM917520:BGN917520 BQI917520:BQJ917520 CAE917520:CAF917520 CKA917520:CKB917520 CTW917520:CTX917520 DDS917520:DDT917520 DNO917520:DNP917520 DXK917520:DXL917520 EHG917520:EHH917520 ERC917520:ERD917520 FAY917520:FAZ917520 FKU917520:FKV917520 FUQ917520:FUR917520 GEM917520:GEN917520 GOI917520:GOJ917520 GYE917520:GYF917520 HIA917520:HIB917520 HRW917520:HRX917520 IBS917520:IBT917520 ILO917520:ILP917520 IVK917520:IVL917520 JFG917520:JFH917520 JPC917520:JPD917520 JYY917520:JYZ917520 KIU917520:KIV917520 KSQ917520:KSR917520 LCM917520:LCN917520 LMI917520:LMJ917520 LWE917520:LWF917520 MGA917520:MGB917520 MPW917520:MPX917520 MZS917520:MZT917520 NJO917520:NJP917520 NTK917520:NTL917520 ODG917520:ODH917520 ONC917520:OND917520 OWY917520:OWZ917520 PGU917520:PGV917520 PQQ917520:PQR917520 QAM917520:QAN917520 QKI917520:QKJ917520 QUE917520:QUF917520 REA917520:REB917520 RNW917520:RNX917520 RXS917520:RXT917520 SHO917520:SHP917520 SRK917520:SRL917520 TBG917520:TBH917520 TLC917520:TLD917520 TUY917520:TUZ917520 UEU917520:UEV917520 UOQ917520:UOR917520 UYM917520:UYN917520 VII917520:VIJ917520 VSE917520:VSF917520 WCA917520:WCB917520 WLW917520:WLX917520 WVS917520:WVT917520 K983056:L983056 JG983056:JH983056 TC983056:TD983056 ACY983056:ACZ983056 AMU983056:AMV983056 AWQ983056:AWR983056 BGM983056:BGN983056 BQI983056:BQJ983056 CAE983056:CAF983056 CKA983056:CKB983056 CTW983056:CTX983056 DDS983056:DDT983056 DNO983056:DNP983056 DXK983056:DXL983056 EHG983056:EHH983056 ERC983056:ERD983056 FAY983056:FAZ983056 FKU983056:FKV983056 FUQ983056:FUR983056 GEM983056:GEN983056 GOI983056:GOJ983056 GYE983056:GYF983056 HIA983056:HIB983056 HRW983056:HRX983056 IBS983056:IBT983056 ILO983056:ILP983056 IVK983056:IVL983056 JFG983056:JFH983056 JPC983056:JPD983056 JYY983056:JYZ983056 KIU983056:KIV983056 KSQ983056:KSR983056 LCM983056:LCN983056 LMI983056:LMJ983056 LWE983056:LWF983056 MGA983056:MGB983056 MPW983056:MPX983056 MZS983056:MZT983056 NJO983056:NJP983056 NTK983056:NTL983056 ODG983056:ODH983056 ONC983056:OND983056 OWY983056:OWZ983056 PGU983056:PGV983056 PQQ983056:PQR983056 QAM983056:QAN983056 QKI983056:QKJ983056 QUE983056:QUF983056 REA983056:REB983056 RNW983056:RNX983056 RXS983056:RXT983056 SHO983056:SHP983056 SRK983056:SRL983056 TBG983056:TBH983056 TLC983056:TLD983056 TUY983056:TUZ983056 UEU983056:UEV983056 UOQ983056:UOR983056 UYM983056:UYN983056 VII983056:VIJ983056 VSE983056:VSF983056 WCA983056:WCB983056 WLW983056:WLX983056 WVS983056:WVT983056 L3:M3 JH3:JI3 TD3:TE3 ACZ3:ADA3 AMV3:AMW3 AWR3:AWS3 BGN3:BGO3 BQJ3:BQK3 CAF3:CAG3 CKB3:CKC3 CTX3:CTY3 DDT3:DDU3 DNP3:DNQ3 DXL3:DXM3 EHH3:EHI3 ERD3:ERE3 FAZ3:FBA3 FKV3:FKW3 FUR3:FUS3 GEN3:GEO3 GOJ3:GOK3 GYF3:GYG3 HIB3:HIC3 HRX3:HRY3 IBT3:IBU3 ILP3:ILQ3 IVL3:IVM3 JFH3:JFI3 JPD3:JPE3 JYZ3:JZA3 KIV3:KIW3 KSR3:KSS3 LCN3:LCO3 LMJ3:LMK3 LWF3:LWG3 MGB3:MGC3 MPX3:MPY3 MZT3:MZU3 NJP3:NJQ3 NTL3:NTM3 ODH3:ODI3 OND3:ONE3 OWZ3:OXA3 PGV3:PGW3 PQR3:PQS3 QAN3:QAO3 QKJ3:QKK3 QUF3:QUG3 REB3:REC3 RNX3:RNY3 RXT3:RXU3 SHP3:SHQ3 SRL3:SRM3 TBH3:TBI3 TLD3:TLE3 TUZ3:TVA3 UEV3:UEW3 UOR3:UOS3 UYN3:UYO3 VIJ3:VIK3 VSF3:VSG3 WCB3:WCC3 WLX3:WLY3 WVT3:WVU3 L65539:M65539 JH65539:JI65539 TD65539:TE65539 ACZ65539:ADA65539 AMV65539:AMW65539 AWR65539:AWS65539 BGN65539:BGO65539 BQJ65539:BQK65539 CAF65539:CAG65539 CKB65539:CKC65539 CTX65539:CTY65539 DDT65539:DDU65539 DNP65539:DNQ65539 DXL65539:DXM65539 EHH65539:EHI65539 ERD65539:ERE65539 FAZ65539:FBA65539 FKV65539:FKW65539 FUR65539:FUS65539 GEN65539:GEO65539 GOJ65539:GOK65539 GYF65539:GYG65539 HIB65539:HIC65539 HRX65539:HRY65539 IBT65539:IBU65539 ILP65539:ILQ65539 IVL65539:IVM65539 JFH65539:JFI65539 JPD65539:JPE65539 JYZ65539:JZA65539 KIV65539:KIW65539 KSR65539:KSS65539 LCN65539:LCO65539 LMJ65539:LMK65539 LWF65539:LWG65539 MGB65539:MGC65539 MPX65539:MPY65539 MZT65539:MZU65539 NJP65539:NJQ65539 NTL65539:NTM65539 ODH65539:ODI65539 OND65539:ONE65539 OWZ65539:OXA65539 PGV65539:PGW65539 PQR65539:PQS65539 QAN65539:QAO65539 QKJ65539:QKK65539 QUF65539:QUG65539 REB65539:REC65539 RNX65539:RNY65539 RXT65539:RXU65539 SHP65539:SHQ65539 SRL65539:SRM65539 TBH65539:TBI65539 TLD65539:TLE65539 TUZ65539:TVA65539 UEV65539:UEW65539 UOR65539:UOS65539 UYN65539:UYO65539 VIJ65539:VIK65539 VSF65539:VSG65539 WCB65539:WCC65539 WLX65539:WLY65539 WVT65539:WVU65539 L131075:M131075 JH131075:JI131075 TD131075:TE131075 ACZ131075:ADA131075 AMV131075:AMW131075 AWR131075:AWS131075 BGN131075:BGO131075 BQJ131075:BQK131075 CAF131075:CAG131075 CKB131075:CKC131075 CTX131075:CTY131075 DDT131075:DDU131075 DNP131075:DNQ131075 DXL131075:DXM131075 EHH131075:EHI131075 ERD131075:ERE131075 FAZ131075:FBA131075 FKV131075:FKW131075 FUR131075:FUS131075 GEN131075:GEO131075 GOJ131075:GOK131075 GYF131075:GYG131075 HIB131075:HIC131075 HRX131075:HRY131075 IBT131075:IBU131075 ILP131075:ILQ131075 IVL131075:IVM131075 JFH131075:JFI131075 JPD131075:JPE131075 JYZ131075:JZA131075 KIV131075:KIW131075 KSR131075:KSS131075 LCN131075:LCO131075 LMJ131075:LMK131075 LWF131075:LWG131075 MGB131075:MGC131075 MPX131075:MPY131075 MZT131075:MZU131075 NJP131075:NJQ131075 NTL131075:NTM131075 ODH131075:ODI131075 OND131075:ONE131075 OWZ131075:OXA131075 PGV131075:PGW131075 PQR131075:PQS131075 QAN131075:QAO131075 QKJ131075:QKK131075 QUF131075:QUG131075 REB131075:REC131075 RNX131075:RNY131075 RXT131075:RXU131075 SHP131075:SHQ131075 SRL131075:SRM131075 TBH131075:TBI131075 TLD131075:TLE131075 TUZ131075:TVA131075 UEV131075:UEW131075 UOR131075:UOS131075 UYN131075:UYO131075 VIJ131075:VIK131075 VSF131075:VSG131075 WCB131075:WCC131075 WLX131075:WLY131075 WVT131075:WVU131075 L196611:M196611 JH196611:JI196611 TD196611:TE196611 ACZ196611:ADA196611 AMV196611:AMW196611 AWR196611:AWS196611 BGN196611:BGO196611 BQJ196611:BQK196611 CAF196611:CAG196611 CKB196611:CKC196611 CTX196611:CTY196611 DDT196611:DDU196611 DNP196611:DNQ196611 DXL196611:DXM196611 EHH196611:EHI196611 ERD196611:ERE196611 FAZ196611:FBA196611 FKV196611:FKW196611 FUR196611:FUS196611 GEN196611:GEO196611 GOJ196611:GOK196611 GYF196611:GYG196611 HIB196611:HIC196611 HRX196611:HRY196611 IBT196611:IBU196611 ILP196611:ILQ196611 IVL196611:IVM196611 JFH196611:JFI196611 JPD196611:JPE196611 JYZ196611:JZA196611 KIV196611:KIW196611 KSR196611:KSS196611 LCN196611:LCO196611 LMJ196611:LMK196611 LWF196611:LWG196611 MGB196611:MGC196611 MPX196611:MPY196611 MZT196611:MZU196611 NJP196611:NJQ196611 NTL196611:NTM196611 ODH196611:ODI196611 OND196611:ONE196611 OWZ196611:OXA196611 PGV196611:PGW196611 PQR196611:PQS196611 QAN196611:QAO196611 QKJ196611:QKK196611 QUF196611:QUG196611 REB196611:REC196611 RNX196611:RNY196611 RXT196611:RXU196611 SHP196611:SHQ196611 SRL196611:SRM196611 TBH196611:TBI196611 TLD196611:TLE196611 TUZ196611:TVA196611 UEV196611:UEW196611 UOR196611:UOS196611 UYN196611:UYO196611 VIJ196611:VIK196611 VSF196611:VSG196611 WCB196611:WCC196611 WLX196611:WLY196611 WVT196611:WVU196611 L262147:M262147 JH262147:JI262147 TD262147:TE262147 ACZ262147:ADA262147 AMV262147:AMW262147 AWR262147:AWS262147 BGN262147:BGO262147 BQJ262147:BQK262147 CAF262147:CAG262147 CKB262147:CKC262147 CTX262147:CTY262147 DDT262147:DDU262147 DNP262147:DNQ262147 DXL262147:DXM262147 EHH262147:EHI262147 ERD262147:ERE262147 FAZ262147:FBA262147 FKV262147:FKW262147 FUR262147:FUS262147 GEN262147:GEO262147 GOJ262147:GOK262147 GYF262147:GYG262147 HIB262147:HIC262147 HRX262147:HRY262147 IBT262147:IBU262147 ILP262147:ILQ262147 IVL262147:IVM262147 JFH262147:JFI262147 JPD262147:JPE262147 JYZ262147:JZA262147 KIV262147:KIW262147 KSR262147:KSS262147 LCN262147:LCO262147 LMJ262147:LMK262147 LWF262147:LWG262147 MGB262147:MGC262147 MPX262147:MPY262147 MZT262147:MZU262147 NJP262147:NJQ262147 NTL262147:NTM262147 ODH262147:ODI262147 OND262147:ONE262147 OWZ262147:OXA262147 PGV262147:PGW262147 PQR262147:PQS262147 QAN262147:QAO262147 QKJ262147:QKK262147 QUF262147:QUG262147 REB262147:REC262147 RNX262147:RNY262147 RXT262147:RXU262147 SHP262147:SHQ262147 SRL262147:SRM262147 TBH262147:TBI262147 TLD262147:TLE262147 TUZ262147:TVA262147 UEV262147:UEW262147 UOR262147:UOS262147 UYN262147:UYO262147 VIJ262147:VIK262147 VSF262147:VSG262147 WCB262147:WCC262147 WLX262147:WLY262147 WVT262147:WVU262147 L327683:M327683 JH327683:JI327683 TD327683:TE327683 ACZ327683:ADA327683 AMV327683:AMW327683 AWR327683:AWS327683 BGN327683:BGO327683 BQJ327683:BQK327683 CAF327683:CAG327683 CKB327683:CKC327683 CTX327683:CTY327683 DDT327683:DDU327683 DNP327683:DNQ327683 DXL327683:DXM327683 EHH327683:EHI327683 ERD327683:ERE327683 FAZ327683:FBA327683 FKV327683:FKW327683 FUR327683:FUS327683 GEN327683:GEO327683 GOJ327683:GOK327683 GYF327683:GYG327683 HIB327683:HIC327683 HRX327683:HRY327683 IBT327683:IBU327683 ILP327683:ILQ327683 IVL327683:IVM327683 JFH327683:JFI327683 JPD327683:JPE327683 JYZ327683:JZA327683 KIV327683:KIW327683 KSR327683:KSS327683 LCN327683:LCO327683 LMJ327683:LMK327683 LWF327683:LWG327683 MGB327683:MGC327683 MPX327683:MPY327683 MZT327683:MZU327683 NJP327683:NJQ327683 NTL327683:NTM327683 ODH327683:ODI327683 OND327683:ONE327683 OWZ327683:OXA327683 PGV327683:PGW327683 PQR327683:PQS327683 QAN327683:QAO327683 QKJ327683:QKK327683 QUF327683:QUG327683 REB327683:REC327683 RNX327683:RNY327683 RXT327683:RXU327683 SHP327683:SHQ327683 SRL327683:SRM327683 TBH327683:TBI327683 TLD327683:TLE327683 TUZ327683:TVA327683 UEV327683:UEW327683 UOR327683:UOS327683 UYN327683:UYO327683 VIJ327683:VIK327683 VSF327683:VSG327683 WCB327683:WCC327683 WLX327683:WLY327683 WVT327683:WVU327683 L393219:M393219 JH393219:JI393219 TD393219:TE393219 ACZ393219:ADA393219 AMV393219:AMW393219 AWR393219:AWS393219 BGN393219:BGO393219 BQJ393219:BQK393219 CAF393219:CAG393219 CKB393219:CKC393219 CTX393219:CTY393219 DDT393219:DDU393219 DNP393219:DNQ393219 DXL393219:DXM393219 EHH393219:EHI393219 ERD393219:ERE393219 FAZ393219:FBA393219 FKV393219:FKW393219 FUR393219:FUS393219 GEN393219:GEO393219 GOJ393219:GOK393219 GYF393219:GYG393219 HIB393219:HIC393219 HRX393219:HRY393219 IBT393219:IBU393219 ILP393219:ILQ393219 IVL393219:IVM393219 JFH393219:JFI393219 JPD393219:JPE393219 JYZ393219:JZA393219 KIV393219:KIW393219 KSR393219:KSS393219 LCN393219:LCO393219 LMJ393219:LMK393219 LWF393219:LWG393219 MGB393219:MGC393219 MPX393219:MPY393219 MZT393219:MZU393219 NJP393219:NJQ393219 NTL393219:NTM393219 ODH393219:ODI393219 OND393219:ONE393219 OWZ393219:OXA393219 PGV393219:PGW393219 PQR393219:PQS393219 QAN393219:QAO393219 QKJ393219:QKK393219 QUF393219:QUG393219 REB393219:REC393219 RNX393219:RNY393219 RXT393219:RXU393219 SHP393219:SHQ393219 SRL393219:SRM393219 TBH393219:TBI393219 TLD393219:TLE393219 TUZ393219:TVA393219 UEV393219:UEW393219 UOR393219:UOS393219 UYN393219:UYO393219 VIJ393219:VIK393219 VSF393219:VSG393219 WCB393219:WCC393219 WLX393219:WLY393219 WVT393219:WVU393219 L458755:M458755 JH458755:JI458755 TD458755:TE458755 ACZ458755:ADA458755 AMV458755:AMW458755 AWR458755:AWS458755 BGN458755:BGO458755 BQJ458755:BQK458755 CAF458755:CAG458755 CKB458755:CKC458755 CTX458755:CTY458755 DDT458755:DDU458755 DNP458755:DNQ458755 DXL458755:DXM458755 EHH458755:EHI458755 ERD458755:ERE458755 FAZ458755:FBA458755 FKV458755:FKW458755 FUR458755:FUS458755 GEN458755:GEO458755 GOJ458755:GOK458755 GYF458755:GYG458755 HIB458755:HIC458755 HRX458755:HRY458755 IBT458755:IBU458755 ILP458755:ILQ458755 IVL458755:IVM458755 JFH458755:JFI458755 JPD458755:JPE458755 JYZ458755:JZA458755 KIV458755:KIW458755 KSR458755:KSS458755 LCN458755:LCO458755 LMJ458755:LMK458755 LWF458755:LWG458755 MGB458755:MGC458755 MPX458755:MPY458755 MZT458755:MZU458755 NJP458755:NJQ458755 NTL458755:NTM458755 ODH458755:ODI458755 OND458755:ONE458755 OWZ458755:OXA458755 PGV458755:PGW458755 PQR458755:PQS458755 QAN458755:QAO458755 QKJ458755:QKK458755 QUF458755:QUG458755 REB458755:REC458755 RNX458755:RNY458755 RXT458755:RXU458755 SHP458755:SHQ458755 SRL458755:SRM458755 TBH458755:TBI458755 TLD458755:TLE458755 TUZ458755:TVA458755 UEV458755:UEW458755 UOR458755:UOS458755 UYN458755:UYO458755 VIJ458755:VIK458755 VSF458755:VSG458755 WCB458755:WCC458755 WLX458755:WLY458755 WVT458755:WVU458755 L524291:M524291 JH524291:JI524291 TD524291:TE524291 ACZ524291:ADA524291 AMV524291:AMW524291 AWR524291:AWS524291 BGN524291:BGO524291 BQJ524291:BQK524291 CAF524291:CAG524291 CKB524291:CKC524291 CTX524291:CTY524291 DDT524291:DDU524291 DNP524291:DNQ524291 DXL524291:DXM524291 EHH524291:EHI524291 ERD524291:ERE524291 FAZ524291:FBA524291 FKV524291:FKW524291 FUR524291:FUS524291 GEN524291:GEO524291 GOJ524291:GOK524291 GYF524291:GYG524291 HIB524291:HIC524291 HRX524291:HRY524291 IBT524291:IBU524291 ILP524291:ILQ524291 IVL524291:IVM524291 JFH524291:JFI524291 JPD524291:JPE524291 JYZ524291:JZA524291 KIV524291:KIW524291 KSR524291:KSS524291 LCN524291:LCO524291 LMJ524291:LMK524291 LWF524291:LWG524291 MGB524291:MGC524291 MPX524291:MPY524291 MZT524291:MZU524291 NJP524291:NJQ524291 NTL524291:NTM524291 ODH524291:ODI524291 OND524291:ONE524291 OWZ524291:OXA524291 PGV524291:PGW524291 PQR524291:PQS524291 QAN524291:QAO524291 QKJ524291:QKK524291 QUF524291:QUG524291 REB524291:REC524291 RNX524291:RNY524291 RXT524291:RXU524291 SHP524291:SHQ524291 SRL524291:SRM524291 TBH524291:TBI524291 TLD524291:TLE524291 TUZ524291:TVA524291 UEV524291:UEW524291 UOR524291:UOS524291 UYN524291:UYO524291 VIJ524291:VIK524291 VSF524291:VSG524291 WCB524291:WCC524291 WLX524291:WLY524291 WVT524291:WVU524291 L589827:M589827 JH589827:JI589827 TD589827:TE589827 ACZ589827:ADA589827 AMV589827:AMW589827 AWR589827:AWS589827 BGN589827:BGO589827 BQJ589827:BQK589827 CAF589827:CAG589827 CKB589827:CKC589827 CTX589827:CTY589827 DDT589827:DDU589827 DNP589827:DNQ589827 DXL589827:DXM589827 EHH589827:EHI589827 ERD589827:ERE589827 FAZ589827:FBA589827 FKV589827:FKW589827 FUR589827:FUS589827 GEN589827:GEO589827 GOJ589827:GOK589827 GYF589827:GYG589827 HIB589827:HIC589827 HRX589827:HRY589827 IBT589827:IBU589827 ILP589827:ILQ589827 IVL589827:IVM589827 JFH589827:JFI589827 JPD589827:JPE589827 JYZ589827:JZA589827 KIV589827:KIW589827 KSR589827:KSS589827 LCN589827:LCO589827 LMJ589827:LMK589827 LWF589827:LWG589827 MGB589827:MGC589827 MPX589827:MPY589827 MZT589827:MZU589827 NJP589827:NJQ589827 NTL589827:NTM589827 ODH589827:ODI589827 OND589827:ONE589827 OWZ589827:OXA589827 PGV589827:PGW589827 PQR589827:PQS589827 QAN589827:QAO589827 QKJ589827:QKK589827 QUF589827:QUG589827 REB589827:REC589827 RNX589827:RNY589827 RXT589827:RXU589827 SHP589827:SHQ589827 SRL589827:SRM589827 TBH589827:TBI589827 TLD589827:TLE589827 TUZ589827:TVA589827 UEV589827:UEW589827 UOR589827:UOS589827 UYN589827:UYO589827 VIJ589827:VIK589827 VSF589827:VSG589827 WCB589827:WCC589827 WLX589827:WLY589827 WVT589827:WVU589827 L655363:M655363 JH655363:JI655363 TD655363:TE655363 ACZ655363:ADA655363 AMV655363:AMW655363 AWR655363:AWS655363 BGN655363:BGO655363 BQJ655363:BQK655363 CAF655363:CAG655363 CKB655363:CKC655363 CTX655363:CTY655363 DDT655363:DDU655363 DNP655363:DNQ655363 DXL655363:DXM655363 EHH655363:EHI655363 ERD655363:ERE655363 FAZ655363:FBA655363 FKV655363:FKW655363 FUR655363:FUS655363 GEN655363:GEO655363 GOJ655363:GOK655363 GYF655363:GYG655363 HIB655363:HIC655363 HRX655363:HRY655363 IBT655363:IBU655363 ILP655363:ILQ655363 IVL655363:IVM655363 JFH655363:JFI655363 JPD655363:JPE655363 JYZ655363:JZA655363 KIV655363:KIW655363 KSR655363:KSS655363 LCN655363:LCO655363 LMJ655363:LMK655363 LWF655363:LWG655363 MGB655363:MGC655363 MPX655363:MPY655363 MZT655363:MZU655363 NJP655363:NJQ655363 NTL655363:NTM655363 ODH655363:ODI655363 OND655363:ONE655363 OWZ655363:OXA655363 PGV655363:PGW655363 PQR655363:PQS655363 QAN655363:QAO655363 QKJ655363:QKK655363 QUF655363:QUG655363 REB655363:REC655363 RNX655363:RNY655363 RXT655363:RXU655363 SHP655363:SHQ655363 SRL655363:SRM655363 TBH655363:TBI655363 TLD655363:TLE655363 TUZ655363:TVA655363 UEV655363:UEW655363 UOR655363:UOS655363 UYN655363:UYO655363 VIJ655363:VIK655363 VSF655363:VSG655363 WCB655363:WCC655363 WLX655363:WLY655363 WVT655363:WVU655363 L720899:M720899 JH720899:JI720899 TD720899:TE720899 ACZ720899:ADA720899 AMV720899:AMW720899 AWR720899:AWS720899 BGN720899:BGO720899 BQJ720899:BQK720899 CAF720899:CAG720899 CKB720899:CKC720899 CTX720899:CTY720899 DDT720899:DDU720899 DNP720899:DNQ720899 DXL720899:DXM720899 EHH720899:EHI720899 ERD720899:ERE720899 FAZ720899:FBA720899 FKV720899:FKW720899 FUR720899:FUS720899 GEN720899:GEO720899 GOJ720899:GOK720899 GYF720899:GYG720899 HIB720899:HIC720899 HRX720899:HRY720899 IBT720899:IBU720899 ILP720899:ILQ720899 IVL720899:IVM720899 JFH720899:JFI720899 JPD720899:JPE720899 JYZ720899:JZA720899 KIV720899:KIW720899 KSR720899:KSS720899 LCN720899:LCO720899 LMJ720899:LMK720899 LWF720899:LWG720899 MGB720899:MGC720899 MPX720899:MPY720899 MZT720899:MZU720899 NJP720899:NJQ720899 NTL720899:NTM720899 ODH720899:ODI720899 OND720899:ONE720899 OWZ720899:OXA720899 PGV720899:PGW720899 PQR720899:PQS720899 QAN720899:QAO720899 QKJ720899:QKK720899 QUF720899:QUG720899 REB720899:REC720899 RNX720899:RNY720899 RXT720899:RXU720899 SHP720899:SHQ720899 SRL720899:SRM720899 TBH720899:TBI720899 TLD720899:TLE720899 TUZ720899:TVA720899 UEV720899:UEW720899 UOR720899:UOS720899 UYN720899:UYO720899 VIJ720899:VIK720899 VSF720899:VSG720899 WCB720899:WCC720899 WLX720899:WLY720899 WVT720899:WVU720899 L786435:M786435 JH786435:JI786435 TD786435:TE786435 ACZ786435:ADA786435 AMV786435:AMW786435 AWR786435:AWS786435 BGN786435:BGO786435 BQJ786435:BQK786435 CAF786435:CAG786435 CKB786435:CKC786435 CTX786435:CTY786435 DDT786435:DDU786435 DNP786435:DNQ786435 DXL786435:DXM786435 EHH786435:EHI786435 ERD786435:ERE786435 FAZ786435:FBA786435 FKV786435:FKW786435 FUR786435:FUS786435 GEN786435:GEO786435 GOJ786435:GOK786435 GYF786435:GYG786435 HIB786435:HIC786435 HRX786435:HRY786435 IBT786435:IBU786435 ILP786435:ILQ786435 IVL786435:IVM786435 JFH786435:JFI786435 JPD786435:JPE786435 JYZ786435:JZA786435 KIV786435:KIW786435 KSR786435:KSS786435 LCN786435:LCO786435 LMJ786435:LMK786435 LWF786435:LWG786435 MGB786435:MGC786435 MPX786435:MPY786435 MZT786435:MZU786435 NJP786435:NJQ786435 NTL786435:NTM786435 ODH786435:ODI786435 OND786435:ONE786435 OWZ786435:OXA786435 PGV786435:PGW786435 PQR786435:PQS786435 QAN786435:QAO786435 QKJ786435:QKK786435 QUF786435:QUG786435 REB786435:REC786435 RNX786435:RNY786435 RXT786435:RXU786435 SHP786435:SHQ786435 SRL786435:SRM786435 TBH786435:TBI786435 TLD786435:TLE786435 TUZ786435:TVA786435 UEV786435:UEW786435 UOR786435:UOS786435 UYN786435:UYO786435 VIJ786435:VIK786435 VSF786435:VSG786435 WCB786435:WCC786435 WLX786435:WLY786435 WVT786435:WVU786435 L851971:M851971 JH851971:JI851971 TD851971:TE851971 ACZ851971:ADA851971 AMV851971:AMW851971 AWR851971:AWS851971 BGN851971:BGO851971 BQJ851971:BQK851971 CAF851971:CAG851971 CKB851971:CKC851971 CTX851971:CTY851971 DDT851971:DDU851971 DNP851971:DNQ851971 DXL851971:DXM851971 EHH851971:EHI851971 ERD851971:ERE851971 FAZ851971:FBA851971 FKV851971:FKW851971 FUR851971:FUS851971 GEN851971:GEO851971 GOJ851971:GOK851971 GYF851971:GYG851971 HIB851971:HIC851971 HRX851971:HRY851971 IBT851971:IBU851971 ILP851971:ILQ851971 IVL851971:IVM851971 JFH851971:JFI851971 JPD851971:JPE851971 JYZ851971:JZA851971 KIV851971:KIW851971 KSR851971:KSS851971 LCN851971:LCO851971 LMJ851971:LMK851971 LWF851971:LWG851971 MGB851971:MGC851971 MPX851971:MPY851971 MZT851971:MZU851971 NJP851971:NJQ851971 NTL851971:NTM851971 ODH851971:ODI851971 OND851971:ONE851971 OWZ851971:OXA851971 PGV851971:PGW851971 PQR851971:PQS851971 QAN851971:QAO851971 QKJ851971:QKK851971 QUF851971:QUG851971 REB851971:REC851971 RNX851971:RNY851971 RXT851971:RXU851971 SHP851971:SHQ851971 SRL851971:SRM851971 TBH851971:TBI851971 TLD851971:TLE851971 TUZ851971:TVA851971 UEV851971:UEW851971 UOR851971:UOS851971 UYN851971:UYO851971 VIJ851971:VIK851971 VSF851971:VSG851971 WCB851971:WCC851971 WLX851971:WLY851971 WVT851971:WVU851971 L917507:M917507 JH917507:JI917507 TD917507:TE917507 ACZ917507:ADA917507 AMV917507:AMW917507 AWR917507:AWS917507 BGN917507:BGO917507 BQJ917507:BQK917507 CAF917507:CAG917507 CKB917507:CKC917507 CTX917507:CTY917507 DDT917507:DDU917507 DNP917507:DNQ917507 DXL917507:DXM917507 EHH917507:EHI917507 ERD917507:ERE917507 FAZ917507:FBA917507 FKV917507:FKW917507 FUR917507:FUS917507 GEN917507:GEO917507 GOJ917507:GOK917507 GYF917507:GYG917507 HIB917507:HIC917507 HRX917507:HRY917507 IBT917507:IBU917507 ILP917507:ILQ917507 IVL917507:IVM917507 JFH917507:JFI917507 JPD917507:JPE917507 JYZ917507:JZA917507 KIV917507:KIW917507 KSR917507:KSS917507 LCN917507:LCO917507 LMJ917507:LMK917507 LWF917507:LWG917507 MGB917507:MGC917507 MPX917507:MPY917507 MZT917507:MZU917507 NJP917507:NJQ917507 NTL917507:NTM917507 ODH917507:ODI917507 OND917507:ONE917507 OWZ917507:OXA917507 PGV917507:PGW917507 PQR917507:PQS917507 QAN917507:QAO917507 QKJ917507:QKK917507 QUF917507:QUG917507 REB917507:REC917507 RNX917507:RNY917507 RXT917507:RXU917507 SHP917507:SHQ917507 SRL917507:SRM917507 TBH917507:TBI917507 TLD917507:TLE917507 TUZ917507:TVA917507 UEV917507:UEW917507 UOR917507:UOS917507 UYN917507:UYO917507 VIJ917507:VIK917507 VSF917507:VSG917507 WCB917507:WCC917507 WLX917507:WLY917507 WVT917507:WVU917507 L983043:M983043 JH983043:JI983043 TD983043:TE983043 ACZ983043:ADA983043 AMV983043:AMW983043 AWR983043:AWS983043 BGN983043:BGO983043 BQJ983043:BQK983043 CAF983043:CAG983043 CKB983043:CKC983043 CTX983043:CTY983043 DDT983043:DDU983043 DNP983043:DNQ983043 DXL983043:DXM983043 EHH983043:EHI983043 ERD983043:ERE983043 FAZ983043:FBA983043 FKV983043:FKW983043 FUR983043:FUS983043 GEN983043:GEO983043 GOJ983043:GOK983043 GYF983043:GYG983043 HIB983043:HIC983043 HRX983043:HRY983043 IBT983043:IBU983043 ILP983043:ILQ983043 IVL983043:IVM983043 JFH983043:JFI983043 JPD983043:JPE983043 JYZ983043:JZA983043 KIV983043:KIW983043 KSR983043:KSS983043 LCN983043:LCO983043 LMJ983043:LMK983043 LWF983043:LWG983043 MGB983043:MGC983043 MPX983043:MPY983043 MZT983043:MZU983043 NJP983043:NJQ983043 NTL983043:NTM983043 ODH983043:ODI983043 OND983043:ONE983043 OWZ983043:OXA983043 PGV983043:PGW983043 PQR983043:PQS983043 QAN983043:QAO983043 QKJ983043:QKK983043 QUF983043:QUG983043 REB983043:REC983043 RNX983043:RNY983043 RXT983043:RXU983043 SHP983043:SHQ983043 SRL983043:SRM983043 TBH983043:TBI983043 TLD983043:TLE983043 TUZ983043:TVA983043 UEV983043:UEW983043 UOR983043:UOS983043 UYN983043:UYO983043 VIJ983043:VIK983043 VSF983043:VSG983043 WCB983043:WCC983043 WLX983043:WLY983043 WVT983043:WVU983043 E4:J4 JA4:JF4 SW4:TB4 ACS4:ACX4 AMO4:AMT4 AWK4:AWP4 BGG4:BGL4 BQC4:BQH4 BZY4:CAD4 CJU4:CJZ4 CTQ4:CTV4 DDM4:DDR4 DNI4:DNN4 DXE4:DXJ4 EHA4:EHF4 EQW4:ERB4 FAS4:FAX4 FKO4:FKT4 FUK4:FUP4 GEG4:GEL4 GOC4:GOH4 GXY4:GYD4 HHU4:HHZ4 HRQ4:HRV4 IBM4:IBR4 ILI4:ILN4 IVE4:IVJ4 JFA4:JFF4 JOW4:JPB4 JYS4:JYX4 KIO4:KIT4 KSK4:KSP4 LCG4:LCL4 LMC4:LMH4 LVY4:LWD4 MFU4:MFZ4 MPQ4:MPV4 MZM4:MZR4 NJI4:NJN4 NTE4:NTJ4 ODA4:ODF4 OMW4:ONB4 OWS4:OWX4 PGO4:PGT4 PQK4:PQP4 QAG4:QAL4 QKC4:QKH4 QTY4:QUD4 RDU4:RDZ4 RNQ4:RNV4 RXM4:RXR4 SHI4:SHN4 SRE4:SRJ4 TBA4:TBF4 TKW4:TLB4 TUS4:TUX4 UEO4:UET4 UOK4:UOP4 UYG4:UYL4 VIC4:VIH4 VRY4:VSD4 WBU4:WBZ4 WLQ4:WLV4 WVM4:WVR4 E65540:J65540 JA65540:JF65540 SW65540:TB65540 ACS65540:ACX65540 AMO65540:AMT65540 AWK65540:AWP65540 BGG65540:BGL65540 BQC65540:BQH65540 BZY65540:CAD65540 CJU65540:CJZ65540 CTQ65540:CTV65540 DDM65540:DDR65540 DNI65540:DNN65540 DXE65540:DXJ65540 EHA65540:EHF65540 EQW65540:ERB65540 FAS65540:FAX65540 FKO65540:FKT65540 FUK65540:FUP65540 GEG65540:GEL65540 GOC65540:GOH65540 GXY65540:GYD65540 HHU65540:HHZ65540 HRQ65540:HRV65540 IBM65540:IBR65540 ILI65540:ILN65540 IVE65540:IVJ65540 JFA65540:JFF65540 JOW65540:JPB65540 JYS65540:JYX65540 KIO65540:KIT65540 KSK65540:KSP65540 LCG65540:LCL65540 LMC65540:LMH65540 LVY65540:LWD65540 MFU65540:MFZ65540 MPQ65540:MPV65540 MZM65540:MZR65540 NJI65540:NJN65540 NTE65540:NTJ65540 ODA65540:ODF65540 OMW65540:ONB65540 OWS65540:OWX65540 PGO65540:PGT65540 PQK65540:PQP65540 QAG65540:QAL65540 QKC65540:QKH65540 QTY65540:QUD65540 RDU65540:RDZ65540 RNQ65540:RNV65540 RXM65540:RXR65540 SHI65540:SHN65540 SRE65540:SRJ65540 TBA65540:TBF65540 TKW65540:TLB65540 TUS65540:TUX65540 UEO65540:UET65540 UOK65540:UOP65540 UYG65540:UYL65540 VIC65540:VIH65540 VRY65540:VSD65540 WBU65540:WBZ65540 WLQ65540:WLV65540 WVM65540:WVR65540 E131076:J131076 JA131076:JF131076 SW131076:TB131076 ACS131076:ACX131076 AMO131076:AMT131076 AWK131076:AWP131076 BGG131076:BGL131076 BQC131076:BQH131076 BZY131076:CAD131076 CJU131076:CJZ131076 CTQ131076:CTV131076 DDM131076:DDR131076 DNI131076:DNN131076 DXE131076:DXJ131076 EHA131076:EHF131076 EQW131076:ERB131076 FAS131076:FAX131076 FKO131076:FKT131076 FUK131076:FUP131076 GEG131076:GEL131076 GOC131076:GOH131076 GXY131076:GYD131076 HHU131076:HHZ131076 HRQ131076:HRV131076 IBM131076:IBR131076 ILI131076:ILN131076 IVE131076:IVJ131076 JFA131076:JFF131076 JOW131076:JPB131076 JYS131076:JYX131076 KIO131076:KIT131076 KSK131076:KSP131076 LCG131076:LCL131076 LMC131076:LMH131076 LVY131076:LWD131076 MFU131076:MFZ131076 MPQ131076:MPV131076 MZM131076:MZR131076 NJI131076:NJN131076 NTE131076:NTJ131076 ODA131076:ODF131076 OMW131076:ONB131076 OWS131076:OWX131076 PGO131076:PGT131076 PQK131076:PQP131076 QAG131076:QAL131076 QKC131076:QKH131076 QTY131076:QUD131076 RDU131076:RDZ131076 RNQ131076:RNV131076 RXM131076:RXR131076 SHI131076:SHN131076 SRE131076:SRJ131076 TBA131076:TBF131076 TKW131076:TLB131076 TUS131076:TUX131076 UEO131076:UET131076 UOK131076:UOP131076 UYG131076:UYL131076 VIC131076:VIH131076 VRY131076:VSD131076 WBU131076:WBZ131076 WLQ131076:WLV131076 WVM131076:WVR131076 E196612:J196612 JA196612:JF196612 SW196612:TB196612 ACS196612:ACX196612 AMO196612:AMT196612 AWK196612:AWP196612 BGG196612:BGL196612 BQC196612:BQH196612 BZY196612:CAD196612 CJU196612:CJZ196612 CTQ196612:CTV196612 DDM196612:DDR196612 DNI196612:DNN196612 DXE196612:DXJ196612 EHA196612:EHF196612 EQW196612:ERB196612 FAS196612:FAX196612 FKO196612:FKT196612 FUK196612:FUP196612 GEG196612:GEL196612 GOC196612:GOH196612 GXY196612:GYD196612 HHU196612:HHZ196612 HRQ196612:HRV196612 IBM196612:IBR196612 ILI196612:ILN196612 IVE196612:IVJ196612 JFA196612:JFF196612 JOW196612:JPB196612 JYS196612:JYX196612 KIO196612:KIT196612 KSK196612:KSP196612 LCG196612:LCL196612 LMC196612:LMH196612 LVY196612:LWD196612 MFU196612:MFZ196612 MPQ196612:MPV196612 MZM196612:MZR196612 NJI196612:NJN196612 NTE196612:NTJ196612 ODA196612:ODF196612 OMW196612:ONB196612 OWS196612:OWX196612 PGO196612:PGT196612 PQK196612:PQP196612 QAG196612:QAL196612 QKC196612:QKH196612 QTY196612:QUD196612 RDU196612:RDZ196612 RNQ196612:RNV196612 RXM196612:RXR196612 SHI196612:SHN196612 SRE196612:SRJ196612 TBA196612:TBF196612 TKW196612:TLB196612 TUS196612:TUX196612 UEO196612:UET196612 UOK196612:UOP196612 UYG196612:UYL196612 VIC196612:VIH196612 VRY196612:VSD196612 WBU196612:WBZ196612 WLQ196612:WLV196612 WVM196612:WVR196612 E262148:J262148 JA262148:JF262148 SW262148:TB262148 ACS262148:ACX262148 AMO262148:AMT262148 AWK262148:AWP262148 BGG262148:BGL262148 BQC262148:BQH262148 BZY262148:CAD262148 CJU262148:CJZ262148 CTQ262148:CTV262148 DDM262148:DDR262148 DNI262148:DNN262148 DXE262148:DXJ262148 EHA262148:EHF262148 EQW262148:ERB262148 FAS262148:FAX262148 FKO262148:FKT262148 FUK262148:FUP262148 GEG262148:GEL262148 GOC262148:GOH262148 GXY262148:GYD262148 HHU262148:HHZ262148 HRQ262148:HRV262148 IBM262148:IBR262148 ILI262148:ILN262148 IVE262148:IVJ262148 JFA262148:JFF262148 JOW262148:JPB262148 JYS262148:JYX262148 KIO262148:KIT262148 KSK262148:KSP262148 LCG262148:LCL262148 LMC262148:LMH262148 LVY262148:LWD262148 MFU262148:MFZ262148 MPQ262148:MPV262148 MZM262148:MZR262148 NJI262148:NJN262148 NTE262148:NTJ262148 ODA262148:ODF262148 OMW262148:ONB262148 OWS262148:OWX262148 PGO262148:PGT262148 PQK262148:PQP262148 QAG262148:QAL262148 QKC262148:QKH262148 QTY262148:QUD262148 RDU262148:RDZ262148 RNQ262148:RNV262148 RXM262148:RXR262148 SHI262148:SHN262148 SRE262148:SRJ262148 TBA262148:TBF262148 TKW262148:TLB262148 TUS262148:TUX262148 UEO262148:UET262148 UOK262148:UOP262148 UYG262148:UYL262148 VIC262148:VIH262148 VRY262148:VSD262148 WBU262148:WBZ262148 WLQ262148:WLV262148 WVM262148:WVR262148 E327684:J327684 JA327684:JF327684 SW327684:TB327684 ACS327684:ACX327684 AMO327684:AMT327684 AWK327684:AWP327684 BGG327684:BGL327684 BQC327684:BQH327684 BZY327684:CAD327684 CJU327684:CJZ327684 CTQ327684:CTV327684 DDM327684:DDR327684 DNI327684:DNN327684 DXE327684:DXJ327684 EHA327684:EHF327684 EQW327684:ERB327684 FAS327684:FAX327684 FKO327684:FKT327684 FUK327684:FUP327684 GEG327684:GEL327684 GOC327684:GOH327684 GXY327684:GYD327684 HHU327684:HHZ327684 HRQ327684:HRV327684 IBM327684:IBR327684 ILI327684:ILN327684 IVE327684:IVJ327684 JFA327684:JFF327684 JOW327684:JPB327684 JYS327684:JYX327684 KIO327684:KIT327684 KSK327684:KSP327684 LCG327684:LCL327684 LMC327684:LMH327684 LVY327684:LWD327684 MFU327684:MFZ327684 MPQ327684:MPV327684 MZM327684:MZR327684 NJI327684:NJN327684 NTE327684:NTJ327684 ODA327684:ODF327684 OMW327684:ONB327684 OWS327684:OWX327684 PGO327684:PGT327684 PQK327684:PQP327684 QAG327684:QAL327684 QKC327684:QKH327684 QTY327684:QUD327684 RDU327684:RDZ327684 RNQ327684:RNV327684 RXM327684:RXR327684 SHI327684:SHN327684 SRE327684:SRJ327684 TBA327684:TBF327684 TKW327684:TLB327684 TUS327684:TUX327684 UEO327684:UET327684 UOK327684:UOP327684 UYG327684:UYL327684 VIC327684:VIH327684 VRY327684:VSD327684 WBU327684:WBZ327684 WLQ327684:WLV327684 WVM327684:WVR327684 E393220:J393220 JA393220:JF393220 SW393220:TB393220 ACS393220:ACX393220 AMO393220:AMT393220 AWK393220:AWP393220 BGG393220:BGL393220 BQC393220:BQH393220 BZY393220:CAD393220 CJU393220:CJZ393220 CTQ393220:CTV393220 DDM393220:DDR393220 DNI393220:DNN393220 DXE393220:DXJ393220 EHA393220:EHF393220 EQW393220:ERB393220 FAS393220:FAX393220 FKO393220:FKT393220 FUK393220:FUP393220 GEG393220:GEL393220 GOC393220:GOH393220 GXY393220:GYD393220 HHU393220:HHZ393220 HRQ393220:HRV393220 IBM393220:IBR393220 ILI393220:ILN393220 IVE393220:IVJ393220 JFA393220:JFF393220 JOW393220:JPB393220 JYS393220:JYX393220 KIO393220:KIT393220 KSK393220:KSP393220 LCG393220:LCL393220 LMC393220:LMH393220 LVY393220:LWD393220 MFU393220:MFZ393220 MPQ393220:MPV393220 MZM393220:MZR393220 NJI393220:NJN393220 NTE393220:NTJ393220 ODA393220:ODF393220 OMW393220:ONB393220 OWS393220:OWX393220 PGO393220:PGT393220 PQK393220:PQP393220 QAG393220:QAL393220 QKC393220:QKH393220 QTY393220:QUD393220 RDU393220:RDZ393220 RNQ393220:RNV393220 RXM393220:RXR393220 SHI393220:SHN393220 SRE393220:SRJ393220 TBA393220:TBF393220 TKW393220:TLB393220 TUS393220:TUX393220 UEO393220:UET393220 UOK393220:UOP393220 UYG393220:UYL393220 VIC393220:VIH393220 VRY393220:VSD393220 WBU393220:WBZ393220 WLQ393220:WLV393220 WVM393220:WVR393220 E458756:J458756 JA458756:JF458756 SW458756:TB458756 ACS458756:ACX458756 AMO458756:AMT458756 AWK458756:AWP458756 BGG458756:BGL458756 BQC458756:BQH458756 BZY458756:CAD458756 CJU458756:CJZ458756 CTQ458756:CTV458756 DDM458756:DDR458756 DNI458756:DNN458756 DXE458756:DXJ458756 EHA458756:EHF458756 EQW458756:ERB458756 FAS458756:FAX458756 FKO458756:FKT458756 FUK458756:FUP458756 GEG458756:GEL458756 GOC458756:GOH458756 GXY458756:GYD458756 HHU458756:HHZ458756 HRQ458756:HRV458756 IBM458756:IBR458756 ILI458756:ILN458756 IVE458756:IVJ458756 JFA458756:JFF458756 JOW458756:JPB458756 JYS458756:JYX458756 KIO458756:KIT458756 KSK458756:KSP458756 LCG458756:LCL458756 LMC458756:LMH458756 LVY458756:LWD458756 MFU458756:MFZ458756 MPQ458756:MPV458756 MZM458756:MZR458756 NJI458756:NJN458756 NTE458756:NTJ458756 ODA458756:ODF458756 OMW458756:ONB458756 OWS458756:OWX458756 PGO458756:PGT458756 PQK458756:PQP458756 QAG458756:QAL458756 QKC458756:QKH458756 QTY458756:QUD458756 RDU458756:RDZ458756 RNQ458756:RNV458756 RXM458756:RXR458756 SHI458756:SHN458756 SRE458756:SRJ458756 TBA458756:TBF458756 TKW458756:TLB458756 TUS458756:TUX458756 UEO458756:UET458756 UOK458756:UOP458756 UYG458756:UYL458756 VIC458756:VIH458756 VRY458756:VSD458756 WBU458756:WBZ458756 WLQ458756:WLV458756 WVM458756:WVR458756 E524292:J524292 JA524292:JF524292 SW524292:TB524292 ACS524292:ACX524292 AMO524292:AMT524292 AWK524292:AWP524292 BGG524292:BGL524292 BQC524292:BQH524292 BZY524292:CAD524292 CJU524292:CJZ524292 CTQ524292:CTV524292 DDM524292:DDR524292 DNI524292:DNN524292 DXE524292:DXJ524292 EHA524292:EHF524292 EQW524292:ERB524292 FAS524292:FAX524292 FKO524292:FKT524292 FUK524292:FUP524292 GEG524292:GEL524292 GOC524292:GOH524292 GXY524292:GYD524292 HHU524292:HHZ524292 HRQ524292:HRV524292 IBM524292:IBR524292 ILI524292:ILN524292 IVE524292:IVJ524292 JFA524292:JFF524292 JOW524292:JPB524292 JYS524292:JYX524292 KIO524292:KIT524292 KSK524292:KSP524292 LCG524292:LCL524292 LMC524292:LMH524292 LVY524292:LWD524292 MFU524292:MFZ524292 MPQ524292:MPV524292 MZM524292:MZR524292 NJI524292:NJN524292 NTE524292:NTJ524292 ODA524292:ODF524292 OMW524292:ONB524292 OWS524292:OWX524292 PGO524292:PGT524292 PQK524292:PQP524292 QAG524292:QAL524292 QKC524292:QKH524292 QTY524292:QUD524292 RDU524292:RDZ524292 RNQ524292:RNV524292 RXM524292:RXR524292 SHI524292:SHN524292 SRE524292:SRJ524292 TBA524292:TBF524292 TKW524292:TLB524292 TUS524292:TUX524292 UEO524292:UET524292 UOK524292:UOP524292 UYG524292:UYL524292 VIC524292:VIH524292 VRY524292:VSD524292 WBU524292:WBZ524292 WLQ524292:WLV524292 WVM524292:WVR524292 E589828:J589828 JA589828:JF589828 SW589828:TB589828 ACS589828:ACX589828 AMO589828:AMT589828 AWK589828:AWP589828 BGG589828:BGL589828 BQC589828:BQH589828 BZY589828:CAD589828 CJU589828:CJZ589828 CTQ589828:CTV589828 DDM589828:DDR589828 DNI589828:DNN589828 DXE589828:DXJ589828 EHA589828:EHF589828 EQW589828:ERB589828 FAS589828:FAX589828 FKO589828:FKT589828 FUK589828:FUP589828 GEG589828:GEL589828 GOC589828:GOH589828 GXY589828:GYD589828 HHU589828:HHZ589828 HRQ589828:HRV589828 IBM589828:IBR589828 ILI589828:ILN589828 IVE589828:IVJ589828 JFA589828:JFF589828 JOW589828:JPB589828 JYS589828:JYX589828 KIO589828:KIT589828 KSK589828:KSP589828 LCG589828:LCL589828 LMC589828:LMH589828 LVY589828:LWD589828 MFU589828:MFZ589828 MPQ589828:MPV589828 MZM589828:MZR589828 NJI589828:NJN589828 NTE589828:NTJ589828 ODA589828:ODF589828 OMW589828:ONB589828 OWS589828:OWX589828 PGO589828:PGT589828 PQK589828:PQP589828 QAG589828:QAL589828 QKC589828:QKH589828 QTY589828:QUD589828 RDU589828:RDZ589828 RNQ589828:RNV589828 RXM589828:RXR589828 SHI589828:SHN589828 SRE589828:SRJ589828 TBA589828:TBF589828 TKW589828:TLB589828 TUS589828:TUX589828 UEO589828:UET589828 UOK589828:UOP589828 UYG589828:UYL589828 VIC589828:VIH589828 VRY589828:VSD589828 WBU589828:WBZ589828 WLQ589828:WLV589828 WVM589828:WVR589828 E655364:J655364 JA655364:JF655364 SW655364:TB655364 ACS655364:ACX655364 AMO655364:AMT655364 AWK655364:AWP655364 BGG655364:BGL655364 BQC655364:BQH655364 BZY655364:CAD655364 CJU655364:CJZ655364 CTQ655364:CTV655364 DDM655364:DDR655364 DNI655364:DNN655364 DXE655364:DXJ655364 EHA655364:EHF655364 EQW655364:ERB655364 FAS655364:FAX655364 FKO655364:FKT655364 FUK655364:FUP655364 GEG655364:GEL655364 GOC655364:GOH655364 GXY655364:GYD655364 HHU655364:HHZ655364 HRQ655364:HRV655364 IBM655364:IBR655364 ILI655364:ILN655364 IVE655364:IVJ655364 JFA655364:JFF655364 JOW655364:JPB655364 JYS655364:JYX655364 KIO655364:KIT655364 KSK655364:KSP655364 LCG655364:LCL655364 LMC655364:LMH655364 LVY655364:LWD655364 MFU655364:MFZ655364 MPQ655364:MPV655364 MZM655364:MZR655364 NJI655364:NJN655364 NTE655364:NTJ655364 ODA655364:ODF655364 OMW655364:ONB655364 OWS655364:OWX655364 PGO655364:PGT655364 PQK655364:PQP655364 QAG655364:QAL655364 QKC655364:QKH655364 QTY655364:QUD655364 RDU655364:RDZ655364 RNQ655364:RNV655364 RXM655364:RXR655364 SHI655364:SHN655364 SRE655364:SRJ655364 TBA655364:TBF655364 TKW655364:TLB655364 TUS655364:TUX655364 UEO655364:UET655364 UOK655364:UOP655364 UYG655364:UYL655364 VIC655364:VIH655364 VRY655364:VSD655364 WBU655364:WBZ655364 WLQ655364:WLV655364 WVM655364:WVR655364 E720900:J720900 JA720900:JF720900 SW720900:TB720900 ACS720900:ACX720900 AMO720900:AMT720900 AWK720900:AWP720900 BGG720900:BGL720900 BQC720900:BQH720900 BZY720900:CAD720900 CJU720900:CJZ720900 CTQ720900:CTV720900 DDM720900:DDR720900 DNI720900:DNN720900 DXE720900:DXJ720900 EHA720900:EHF720900 EQW720900:ERB720900 FAS720900:FAX720900 FKO720900:FKT720900 FUK720900:FUP720900 GEG720900:GEL720900 GOC720900:GOH720900 GXY720900:GYD720900 HHU720900:HHZ720900 HRQ720900:HRV720900 IBM720900:IBR720900 ILI720900:ILN720900 IVE720900:IVJ720900 JFA720900:JFF720900 JOW720900:JPB720900 JYS720900:JYX720900 KIO720900:KIT720900 KSK720900:KSP720900 LCG720900:LCL720900 LMC720900:LMH720900 LVY720900:LWD720900 MFU720900:MFZ720900 MPQ720900:MPV720900 MZM720900:MZR720900 NJI720900:NJN720900 NTE720900:NTJ720900 ODA720900:ODF720900 OMW720900:ONB720900 OWS720900:OWX720900 PGO720900:PGT720900 PQK720900:PQP720900 QAG720900:QAL720900 QKC720900:QKH720900 QTY720900:QUD720900 RDU720900:RDZ720900 RNQ720900:RNV720900 RXM720900:RXR720900 SHI720900:SHN720900 SRE720900:SRJ720900 TBA720900:TBF720900 TKW720900:TLB720900 TUS720900:TUX720900 UEO720900:UET720900 UOK720900:UOP720900 UYG720900:UYL720900 VIC720900:VIH720900 VRY720900:VSD720900 WBU720900:WBZ720900 WLQ720900:WLV720900 WVM720900:WVR720900 E786436:J786436 JA786436:JF786436 SW786436:TB786436 ACS786436:ACX786436 AMO786436:AMT786436 AWK786436:AWP786436 BGG786436:BGL786436 BQC786436:BQH786436 BZY786436:CAD786436 CJU786436:CJZ786436 CTQ786436:CTV786436 DDM786436:DDR786436 DNI786436:DNN786436 DXE786436:DXJ786436 EHA786436:EHF786436 EQW786436:ERB786436 FAS786436:FAX786436 FKO786436:FKT786436 FUK786436:FUP786436 GEG786436:GEL786436 GOC786436:GOH786436 GXY786436:GYD786436 HHU786436:HHZ786436 HRQ786436:HRV786436 IBM786436:IBR786436 ILI786436:ILN786436 IVE786436:IVJ786436 JFA786436:JFF786436 JOW786436:JPB786436 JYS786436:JYX786436 KIO786436:KIT786436 KSK786436:KSP786436 LCG786436:LCL786436 LMC786436:LMH786436 LVY786436:LWD786436 MFU786436:MFZ786436 MPQ786436:MPV786436 MZM786436:MZR786436 NJI786436:NJN786436 NTE786436:NTJ786436 ODA786436:ODF786436 OMW786436:ONB786436 OWS786436:OWX786436 PGO786436:PGT786436 PQK786436:PQP786436 QAG786436:QAL786436 QKC786436:QKH786436 QTY786436:QUD786436 RDU786436:RDZ786436 RNQ786436:RNV786436 RXM786436:RXR786436 SHI786436:SHN786436 SRE786436:SRJ786436 TBA786436:TBF786436 TKW786436:TLB786436 TUS786436:TUX786436 UEO786436:UET786436 UOK786436:UOP786436 UYG786436:UYL786436 VIC786436:VIH786436 VRY786436:VSD786436 WBU786436:WBZ786436 WLQ786436:WLV786436 WVM786436:WVR786436 E851972:J851972 JA851972:JF851972 SW851972:TB851972 ACS851972:ACX851972 AMO851972:AMT851972 AWK851972:AWP851972 BGG851972:BGL851972 BQC851972:BQH851972 BZY851972:CAD851972 CJU851972:CJZ851972 CTQ851972:CTV851972 DDM851972:DDR851972 DNI851972:DNN851972 DXE851972:DXJ851972 EHA851972:EHF851972 EQW851972:ERB851972 FAS851972:FAX851972 FKO851972:FKT851972 FUK851972:FUP851972 GEG851972:GEL851972 GOC851972:GOH851972 GXY851972:GYD851972 HHU851972:HHZ851972 HRQ851972:HRV851972 IBM851972:IBR851972 ILI851972:ILN851972 IVE851972:IVJ851972 JFA851972:JFF851972 JOW851972:JPB851972 JYS851972:JYX851972 KIO851972:KIT851972 KSK851972:KSP851972 LCG851972:LCL851972 LMC851972:LMH851972 LVY851972:LWD851972 MFU851972:MFZ851972 MPQ851972:MPV851972 MZM851972:MZR851972 NJI851972:NJN851972 NTE851972:NTJ851972 ODA851972:ODF851972 OMW851972:ONB851972 OWS851972:OWX851972 PGO851972:PGT851972 PQK851972:PQP851972 QAG851972:QAL851972 QKC851972:QKH851972 QTY851972:QUD851972 RDU851972:RDZ851972 RNQ851972:RNV851972 RXM851972:RXR851972 SHI851972:SHN851972 SRE851972:SRJ851972 TBA851972:TBF851972 TKW851972:TLB851972 TUS851972:TUX851972 UEO851972:UET851972 UOK851972:UOP851972 UYG851972:UYL851972 VIC851972:VIH851972 VRY851972:VSD851972 WBU851972:WBZ851972 WLQ851972:WLV851972 WVM851972:WVR851972 E917508:J917508 JA917508:JF917508 SW917508:TB917508 ACS917508:ACX917508 AMO917508:AMT917508 AWK917508:AWP917508 BGG917508:BGL917508 BQC917508:BQH917508 BZY917508:CAD917508 CJU917508:CJZ917508 CTQ917508:CTV917508 DDM917508:DDR917508 DNI917508:DNN917508 DXE917508:DXJ917508 EHA917508:EHF917508 EQW917508:ERB917508 FAS917508:FAX917508 FKO917508:FKT917508 FUK917508:FUP917508 GEG917508:GEL917508 GOC917508:GOH917508 GXY917508:GYD917508 HHU917508:HHZ917508 HRQ917508:HRV917508 IBM917508:IBR917508 ILI917508:ILN917508 IVE917508:IVJ917508 JFA917508:JFF917508 JOW917508:JPB917508 JYS917508:JYX917508 KIO917508:KIT917508 KSK917508:KSP917508 LCG917508:LCL917508 LMC917508:LMH917508 LVY917508:LWD917508 MFU917508:MFZ917508 MPQ917508:MPV917508 MZM917508:MZR917508 NJI917508:NJN917508 NTE917508:NTJ917508 ODA917508:ODF917508 OMW917508:ONB917508 OWS917508:OWX917508 PGO917508:PGT917508 PQK917508:PQP917508 QAG917508:QAL917508 QKC917508:QKH917508 QTY917508:QUD917508 RDU917508:RDZ917508 RNQ917508:RNV917508 RXM917508:RXR917508 SHI917508:SHN917508 SRE917508:SRJ917508 TBA917508:TBF917508 TKW917508:TLB917508 TUS917508:TUX917508 UEO917508:UET917508 UOK917508:UOP917508 UYG917508:UYL917508 VIC917508:VIH917508 VRY917508:VSD917508 WBU917508:WBZ917508 WLQ917508:WLV917508 WVM917508:WVR917508 E983044:J983044 JA983044:JF983044 SW983044:TB983044 ACS983044:ACX983044 AMO983044:AMT983044 AWK983044:AWP983044 BGG983044:BGL983044 BQC983044:BQH983044 BZY983044:CAD983044 CJU983044:CJZ983044 CTQ983044:CTV983044 DDM983044:DDR983044 DNI983044:DNN983044 DXE983044:DXJ983044 EHA983044:EHF983044 EQW983044:ERB983044 FAS983044:FAX983044 FKO983044:FKT983044 FUK983044:FUP983044 GEG983044:GEL983044 GOC983044:GOH983044 GXY983044:GYD983044 HHU983044:HHZ983044 HRQ983044:HRV983044 IBM983044:IBR983044 ILI983044:ILN983044 IVE983044:IVJ983044 JFA983044:JFF983044 JOW983044:JPB983044 JYS983044:JYX983044 KIO983044:KIT983044 KSK983044:KSP983044 LCG983044:LCL983044 LMC983044:LMH983044 LVY983044:LWD983044 MFU983044:MFZ983044 MPQ983044:MPV983044 MZM983044:MZR983044 NJI983044:NJN983044 NTE983044:NTJ983044 ODA983044:ODF983044 OMW983044:ONB983044 OWS983044:OWX983044 PGO983044:PGT983044 PQK983044:PQP983044 QAG983044:QAL983044 QKC983044:QKH983044 QTY983044:QUD983044 RDU983044:RDZ983044 RNQ983044:RNV983044 RXM983044:RXR983044 SHI983044:SHN983044 SRE983044:SRJ983044 TBA983044:TBF983044 TKW983044:TLB983044 TUS983044:TUX983044 UEO983044:UET983044 UOK983044:UOP983044 UYG983044:UYL983044 VIC983044:VIH983044 VRY983044:VSD983044 WBU983044:WBZ983044 WLQ983044:WLV983044 WVM983044:WVR983044 K5 JG5 TC5 ACY5 AMU5 AWQ5 BGM5 BQI5 CAE5 CKA5 CTW5 DDS5 DNO5 DXK5 EHG5 ERC5 FAY5 FKU5 FUQ5 GEM5 GOI5 GYE5 HIA5 HRW5 IBS5 ILO5 IVK5 JFG5 JPC5 JYY5 KIU5 KSQ5 LCM5 LMI5 LWE5 MGA5 MPW5 MZS5 NJO5 NTK5 ODG5 ONC5 OWY5 PGU5 PQQ5 QAM5 QKI5 QUE5 REA5 RNW5 RXS5 SHO5 SRK5 TBG5 TLC5 TUY5 UEU5 UOQ5 UYM5 VII5 VSE5 WCA5 WLW5 WVS5 K65541 JG65541 TC65541 ACY65541 AMU65541 AWQ65541 BGM65541 BQI65541 CAE65541 CKA65541 CTW65541 DDS65541 DNO65541 DXK65541 EHG65541 ERC65541 FAY65541 FKU65541 FUQ65541 GEM65541 GOI65541 GYE65541 HIA65541 HRW65541 IBS65541 ILO65541 IVK65541 JFG65541 JPC65541 JYY65541 KIU65541 KSQ65541 LCM65541 LMI65541 LWE65541 MGA65541 MPW65541 MZS65541 NJO65541 NTK65541 ODG65541 ONC65541 OWY65541 PGU65541 PQQ65541 QAM65541 QKI65541 QUE65541 REA65541 RNW65541 RXS65541 SHO65541 SRK65541 TBG65541 TLC65541 TUY65541 UEU65541 UOQ65541 UYM65541 VII65541 VSE65541 WCA65541 WLW65541 WVS65541 K131077 JG131077 TC131077 ACY131077 AMU131077 AWQ131077 BGM131077 BQI131077 CAE131077 CKA131077 CTW131077 DDS131077 DNO131077 DXK131077 EHG131077 ERC131077 FAY131077 FKU131077 FUQ131077 GEM131077 GOI131077 GYE131077 HIA131077 HRW131077 IBS131077 ILO131077 IVK131077 JFG131077 JPC131077 JYY131077 KIU131077 KSQ131077 LCM131077 LMI131077 LWE131077 MGA131077 MPW131077 MZS131077 NJO131077 NTK131077 ODG131077 ONC131077 OWY131077 PGU131077 PQQ131077 QAM131077 QKI131077 QUE131077 REA131077 RNW131077 RXS131077 SHO131077 SRK131077 TBG131077 TLC131077 TUY131077 UEU131077 UOQ131077 UYM131077 VII131077 VSE131077 WCA131077 WLW131077 WVS131077 K196613 JG196613 TC196613 ACY196613 AMU196613 AWQ196613 BGM196613 BQI196613 CAE196613 CKA196613 CTW196613 DDS196613 DNO196613 DXK196613 EHG196613 ERC196613 FAY196613 FKU196613 FUQ196613 GEM196613 GOI196613 GYE196613 HIA196613 HRW196613 IBS196613 ILO196613 IVK196613 JFG196613 JPC196613 JYY196613 KIU196613 KSQ196613 LCM196613 LMI196613 LWE196613 MGA196613 MPW196613 MZS196613 NJO196613 NTK196613 ODG196613 ONC196613 OWY196613 PGU196613 PQQ196613 QAM196613 QKI196613 QUE196613 REA196613 RNW196613 RXS196613 SHO196613 SRK196613 TBG196613 TLC196613 TUY196613 UEU196613 UOQ196613 UYM196613 VII196613 VSE196613 WCA196613 WLW196613 WVS196613 K262149 JG262149 TC262149 ACY262149 AMU262149 AWQ262149 BGM262149 BQI262149 CAE262149 CKA262149 CTW262149 DDS262149 DNO262149 DXK262149 EHG262149 ERC262149 FAY262149 FKU262149 FUQ262149 GEM262149 GOI262149 GYE262149 HIA262149 HRW262149 IBS262149 ILO262149 IVK262149 JFG262149 JPC262149 JYY262149 KIU262149 KSQ262149 LCM262149 LMI262149 LWE262149 MGA262149 MPW262149 MZS262149 NJO262149 NTK262149 ODG262149 ONC262149 OWY262149 PGU262149 PQQ262149 QAM262149 QKI262149 QUE262149 REA262149 RNW262149 RXS262149 SHO262149 SRK262149 TBG262149 TLC262149 TUY262149 UEU262149 UOQ262149 UYM262149 VII262149 VSE262149 WCA262149 WLW262149 WVS262149 K327685 JG327685 TC327685 ACY327685 AMU327685 AWQ327685 BGM327685 BQI327685 CAE327685 CKA327685 CTW327685 DDS327685 DNO327685 DXK327685 EHG327685 ERC327685 FAY327685 FKU327685 FUQ327685 GEM327685 GOI327685 GYE327685 HIA327685 HRW327685 IBS327685 ILO327685 IVK327685 JFG327685 JPC327685 JYY327685 KIU327685 KSQ327685 LCM327685 LMI327685 LWE327685 MGA327685 MPW327685 MZS327685 NJO327685 NTK327685 ODG327685 ONC327685 OWY327685 PGU327685 PQQ327685 QAM327685 QKI327685 QUE327685 REA327685 RNW327685 RXS327685 SHO327685 SRK327685 TBG327685 TLC327685 TUY327685 UEU327685 UOQ327685 UYM327685 VII327685 VSE327685 WCA327685 WLW327685 WVS327685 K393221 JG393221 TC393221 ACY393221 AMU393221 AWQ393221 BGM393221 BQI393221 CAE393221 CKA393221 CTW393221 DDS393221 DNO393221 DXK393221 EHG393221 ERC393221 FAY393221 FKU393221 FUQ393221 GEM393221 GOI393221 GYE393221 HIA393221 HRW393221 IBS393221 ILO393221 IVK393221 JFG393221 JPC393221 JYY393221 KIU393221 KSQ393221 LCM393221 LMI393221 LWE393221 MGA393221 MPW393221 MZS393221 NJO393221 NTK393221 ODG393221 ONC393221 OWY393221 PGU393221 PQQ393221 QAM393221 QKI393221 QUE393221 REA393221 RNW393221 RXS393221 SHO393221 SRK393221 TBG393221 TLC393221 TUY393221 UEU393221 UOQ393221 UYM393221 VII393221 VSE393221 WCA393221 WLW393221 WVS393221 K458757 JG458757 TC458757 ACY458757 AMU458757 AWQ458757 BGM458757 BQI458757 CAE458757 CKA458757 CTW458757 DDS458757 DNO458757 DXK458757 EHG458757 ERC458757 FAY458757 FKU458757 FUQ458757 GEM458757 GOI458757 GYE458757 HIA458757 HRW458757 IBS458757 ILO458757 IVK458757 JFG458757 JPC458757 JYY458757 KIU458757 KSQ458757 LCM458757 LMI458757 LWE458757 MGA458757 MPW458757 MZS458757 NJO458757 NTK458757 ODG458757 ONC458757 OWY458757 PGU458757 PQQ458757 QAM458757 QKI458757 QUE458757 REA458757 RNW458757 RXS458757 SHO458757 SRK458757 TBG458757 TLC458757 TUY458757 UEU458757 UOQ458757 UYM458757 VII458757 VSE458757 WCA458757 WLW458757 WVS458757 K524293 JG524293 TC524293 ACY524293 AMU524293 AWQ524293 BGM524293 BQI524293 CAE524293 CKA524293 CTW524293 DDS524293 DNO524293 DXK524293 EHG524293 ERC524293 FAY524293 FKU524293 FUQ524293 GEM524293 GOI524293 GYE524293 HIA524293 HRW524293 IBS524293 ILO524293 IVK524293 JFG524293 JPC524293 JYY524293 KIU524293 KSQ524293 LCM524293 LMI524293 LWE524293 MGA524293 MPW524293 MZS524293 NJO524293 NTK524293 ODG524293 ONC524293 OWY524293 PGU524293 PQQ524293 QAM524293 QKI524293 QUE524293 REA524293 RNW524293 RXS524293 SHO524293 SRK524293 TBG524293 TLC524293 TUY524293 UEU524293 UOQ524293 UYM524293 VII524293 VSE524293 WCA524293 WLW524293 WVS524293 K589829 JG589829 TC589829 ACY589829 AMU589829 AWQ589829 BGM589829 BQI589829 CAE589829 CKA589829 CTW589829 DDS589829 DNO589829 DXK589829 EHG589829 ERC589829 FAY589829 FKU589829 FUQ589829 GEM589829 GOI589829 GYE589829 HIA589829 HRW589829 IBS589829 ILO589829 IVK589829 JFG589829 JPC589829 JYY589829 KIU589829 KSQ589829 LCM589829 LMI589829 LWE589829 MGA589829 MPW589829 MZS589829 NJO589829 NTK589829 ODG589829 ONC589829 OWY589829 PGU589829 PQQ589829 QAM589829 QKI589829 QUE589829 REA589829 RNW589829 RXS589829 SHO589829 SRK589829 TBG589829 TLC589829 TUY589829 UEU589829 UOQ589829 UYM589829 VII589829 VSE589829 WCA589829 WLW589829 WVS589829 K655365 JG655365 TC655365 ACY655365 AMU655365 AWQ655365 BGM655365 BQI655365 CAE655365 CKA655365 CTW655365 DDS655365 DNO655365 DXK655365 EHG655365 ERC655365 FAY655365 FKU655365 FUQ655365 GEM655365 GOI655365 GYE655365 HIA655365 HRW655365 IBS655365 ILO655365 IVK655365 JFG655365 JPC655365 JYY655365 KIU655365 KSQ655365 LCM655365 LMI655365 LWE655365 MGA655365 MPW655365 MZS655365 NJO655365 NTK655365 ODG655365 ONC655365 OWY655365 PGU655365 PQQ655365 QAM655365 QKI655365 QUE655365 REA655365 RNW655365 RXS655365 SHO655365 SRK655365 TBG655365 TLC655365 TUY655365 UEU655365 UOQ655365 UYM655365 VII655365 VSE655365 WCA655365 WLW655365 WVS655365 K720901 JG720901 TC720901 ACY720901 AMU720901 AWQ720901 BGM720901 BQI720901 CAE720901 CKA720901 CTW720901 DDS720901 DNO720901 DXK720901 EHG720901 ERC720901 FAY720901 FKU720901 FUQ720901 GEM720901 GOI720901 GYE720901 HIA720901 HRW720901 IBS720901 ILO720901 IVK720901 JFG720901 JPC720901 JYY720901 KIU720901 KSQ720901 LCM720901 LMI720901 LWE720901 MGA720901 MPW720901 MZS720901 NJO720901 NTK720901 ODG720901 ONC720901 OWY720901 PGU720901 PQQ720901 QAM720901 QKI720901 QUE720901 REA720901 RNW720901 RXS720901 SHO720901 SRK720901 TBG720901 TLC720901 TUY720901 UEU720901 UOQ720901 UYM720901 VII720901 VSE720901 WCA720901 WLW720901 WVS720901 K786437 JG786437 TC786437 ACY786437 AMU786437 AWQ786437 BGM786437 BQI786437 CAE786437 CKA786437 CTW786437 DDS786437 DNO786437 DXK786437 EHG786437 ERC786437 FAY786437 FKU786437 FUQ786437 GEM786437 GOI786437 GYE786437 HIA786437 HRW786437 IBS786437 ILO786437 IVK786437 JFG786437 JPC786437 JYY786437 KIU786437 KSQ786437 LCM786437 LMI786437 LWE786437 MGA786437 MPW786437 MZS786437 NJO786437 NTK786437 ODG786437 ONC786437 OWY786437 PGU786437 PQQ786437 QAM786437 QKI786437 QUE786437 REA786437 RNW786437 RXS786437 SHO786437 SRK786437 TBG786437 TLC786437 TUY786437 UEU786437 UOQ786437 UYM786437 VII786437 VSE786437 WCA786437 WLW786437 WVS786437 K851973 JG851973 TC851973 ACY851973 AMU851973 AWQ851973 BGM851973 BQI851973 CAE851973 CKA851973 CTW851973 DDS851973 DNO851973 DXK851973 EHG851973 ERC851973 FAY851973 FKU851973 FUQ851973 GEM851973 GOI851973 GYE851973 HIA851973 HRW851973 IBS851973 ILO851973 IVK851973 JFG851973 JPC851973 JYY851973 KIU851973 KSQ851973 LCM851973 LMI851973 LWE851973 MGA851973 MPW851973 MZS851973 NJO851973 NTK851973 ODG851973 ONC851973 OWY851973 PGU851973 PQQ851973 QAM851973 QKI851973 QUE851973 REA851973 RNW851973 RXS851973 SHO851973 SRK851973 TBG851973 TLC851973 TUY851973 UEU851973 UOQ851973 UYM851973 VII851973 VSE851973 WCA851973 WLW851973 WVS851973 K917509 JG917509 TC917509 ACY917509 AMU917509 AWQ917509 BGM917509 BQI917509 CAE917509 CKA917509 CTW917509 DDS917509 DNO917509 DXK917509 EHG917509 ERC917509 FAY917509 FKU917509 FUQ917509 GEM917509 GOI917509 GYE917509 HIA917509 HRW917509 IBS917509 ILO917509 IVK917509 JFG917509 JPC917509 JYY917509 KIU917509 KSQ917509 LCM917509 LMI917509 LWE917509 MGA917509 MPW917509 MZS917509 NJO917509 NTK917509 ODG917509 ONC917509 OWY917509 PGU917509 PQQ917509 QAM917509 QKI917509 QUE917509 REA917509 RNW917509 RXS917509 SHO917509 SRK917509 TBG917509 TLC917509 TUY917509 UEU917509 UOQ917509 UYM917509 VII917509 VSE917509 WCA917509 WLW917509 WVS917509 K983045 JG983045 TC983045 ACY983045 AMU983045 AWQ983045 BGM983045 BQI983045 CAE983045 CKA983045 CTW983045 DDS983045 DNO983045 DXK983045 EHG983045 ERC983045 FAY983045 FKU983045 FUQ983045 GEM983045 GOI983045 GYE983045 HIA983045 HRW983045 IBS983045 ILO983045 IVK983045 JFG983045 JPC983045 JYY983045 KIU983045 KSQ983045 LCM983045 LMI983045 LWE983045 MGA983045 MPW983045 MZS983045 NJO983045 NTK983045 ODG983045 ONC983045 OWY983045 PGU983045 PQQ983045 QAM983045 QKI983045 QUE983045 REA983045 RNW983045 RXS983045 SHO983045 SRK983045 TBG983045 TLC983045 TUY983045 UEU983045 UOQ983045 UYM983045 VII983045 VSE983045 WCA983045 WLW983045 WVS983045 K103:L103 JG103:JH103 TC103:TD103 ACY103:ACZ103 AMU103:AMV103 AWQ103:AWR103 BGM103:BGN103 BQI103:BQJ103 CAE103:CAF103 CKA103:CKB103 CTW103:CTX103 DDS103:DDT103 DNO103:DNP103 DXK103:DXL103 EHG103:EHH103 ERC103:ERD103 FAY103:FAZ103 FKU103:FKV103 FUQ103:FUR103 GEM103:GEN103 GOI103:GOJ103 GYE103:GYF103 HIA103:HIB103 HRW103:HRX103 IBS103:IBT103 ILO103:ILP103 IVK103:IVL103 JFG103:JFH103 JPC103:JPD103 JYY103:JYZ103 KIU103:KIV103 KSQ103:KSR103 LCM103:LCN103 LMI103:LMJ103 LWE103:LWF103 MGA103:MGB103 MPW103:MPX103 MZS103:MZT103 NJO103:NJP103 NTK103:NTL103 ODG103:ODH103 ONC103:OND103 OWY103:OWZ103 PGU103:PGV103 PQQ103:PQR103 QAM103:QAN103 QKI103:QKJ103 QUE103:QUF103 REA103:REB103 RNW103:RNX103 RXS103:RXT103 SHO103:SHP103 SRK103:SRL103 TBG103:TBH103 TLC103:TLD103 TUY103:TUZ103 UEU103:UEV103 UOQ103:UOR103 UYM103:UYN103 VII103:VIJ103 VSE103:VSF103 WCA103:WCB103 WLW103:WLX103 WVS103:WVT103 K65639:L65639 JG65639:JH65639 TC65639:TD65639 ACY65639:ACZ65639 AMU65639:AMV65639 AWQ65639:AWR65639 BGM65639:BGN65639 BQI65639:BQJ65639 CAE65639:CAF65639 CKA65639:CKB65639 CTW65639:CTX65639 DDS65639:DDT65639 DNO65639:DNP65639 DXK65639:DXL65639 EHG65639:EHH65639 ERC65639:ERD65639 FAY65639:FAZ65639 FKU65639:FKV65639 FUQ65639:FUR65639 GEM65639:GEN65639 GOI65639:GOJ65639 GYE65639:GYF65639 HIA65639:HIB65639 HRW65639:HRX65639 IBS65639:IBT65639 ILO65639:ILP65639 IVK65639:IVL65639 JFG65639:JFH65639 JPC65639:JPD65639 JYY65639:JYZ65639 KIU65639:KIV65639 KSQ65639:KSR65639 LCM65639:LCN65639 LMI65639:LMJ65639 LWE65639:LWF65639 MGA65639:MGB65639 MPW65639:MPX65639 MZS65639:MZT65639 NJO65639:NJP65639 NTK65639:NTL65639 ODG65639:ODH65639 ONC65639:OND65639 OWY65639:OWZ65639 PGU65639:PGV65639 PQQ65639:PQR65639 QAM65639:QAN65639 QKI65639:QKJ65639 QUE65639:QUF65639 REA65639:REB65639 RNW65639:RNX65639 RXS65639:RXT65639 SHO65639:SHP65639 SRK65639:SRL65639 TBG65639:TBH65639 TLC65639:TLD65639 TUY65639:TUZ65639 UEU65639:UEV65639 UOQ65639:UOR65639 UYM65639:UYN65639 VII65639:VIJ65639 VSE65639:VSF65639 WCA65639:WCB65639 WLW65639:WLX65639 WVS65639:WVT65639 K131175:L131175 JG131175:JH131175 TC131175:TD131175 ACY131175:ACZ131175 AMU131175:AMV131175 AWQ131175:AWR131175 BGM131175:BGN131175 BQI131175:BQJ131175 CAE131175:CAF131175 CKA131175:CKB131175 CTW131175:CTX131175 DDS131175:DDT131175 DNO131175:DNP131175 DXK131175:DXL131175 EHG131175:EHH131175 ERC131175:ERD131175 FAY131175:FAZ131175 FKU131175:FKV131175 FUQ131175:FUR131175 GEM131175:GEN131175 GOI131175:GOJ131175 GYE131175:GYF131175 HIA131175:HIB131175 HRW131175:HRX131175 IBS131175:IBT131175 ILO131175:ILP131175 IVK131175:IVL131175 JFG131175:JFH131175 JPC131175:JPD131175 JYY131175:JYZ131175 KIU131175:KIV131175 KSQ131175:KSR131175 LCM131175:LCN131175 LMI131175:LMJ131175 LWE131175:LWF131175 MGA131175:MGB131175 MPW131175:MPX131175 MZS131175:MZT131175 NJO131175:NJP131175 NTK131175:NTL131175 ODG131175:ODH131175 ONC131175:OND131175 OWY131175:OWZ131175 PGU131175:PGV131175 PQQ131175:PQR131175 QAM131175:QAN131175 QKI131175:QKJ131175 QUE131175:QUF131175 REA131175:REB131175 RNW131175:RNX131175 RXS131175:RXT131175 SHO131175:SHP131175 SRK131175:SRL131175 TBG131175:TBH131175 TLC131175:TLD131175 TUY131175:TUZ131175 UEU131175:UEV131175 UOQ131175:UOR131175 UYM131175:UYN131175 VII131175:VIJ131175 VSE131175:VSF131175 WCA131175:WCB131175 WLW131175:WLX131175 WVS131175:WVT131175 K196711:L196711 JG196711:JH196711 TC196711:TD196711 ACY196711:ACZ196711 AMU196711:AMV196711 AWQ196711:AWR196711 BGM196711:BGN196711 BQI196711:BQJ196711 CAE196711:CAF196711 CKA196711:CKB196711 CTW196711:CTX196711 DDS196711:DDT196711 DNO196711:DNP196711 DXK196711:DXL196711 EHG196711:EHH196711 ERC196711:ERD196711 FAY196711:FAZ196711 FKU196711:FKV196711 FUQ196711:FUR196711 GEM196711:GEN196711 GOI196711:GOJ196711 GYE196711:GYF196711 HIA196711:HIB196711 HRW196711:HRX196711 IBS196711:IBT196711 ILO196711:ILP196711 IVK196711:IVL196711 JFG196711:JFH196711 JPC196711:JPD196711 JYY196711:JYZ196711 KIU196711:KIV196711 KSQ196711:KSR196711 LCM196711:LCN196711 LMI196711:LMJ196711 LWE196711:LWF196711 MGA196711:MGB196711 MPW196711:MPX196711 MZS196711:MZT196711 NJO196711:NJP196711 NTK196711:NTL196711 ODG196711:ODH196711 ONC196711:OND196711 OWY196711:OWZ196711 PGU196711:PGV196711 PQQ196711:PQR196711 QAM196711:QAN196711 QKI196711:QKJ196711 QUE196711:QUF196711 REA196711:REB196711 RNW196711:RNX196711 RXS196711:RXT196711 SHO196711:SHP196711 SRK196711:SRL196711 TBG196711:TBH196711 TLC196711:TLD196711 TUY196711:TUZ196711 UEU196711:UEV196711 UOQ196711:UOR196711 UYM196711:UYN196711 VII196711:VIJ196711 VSE196711:VSF196711 WCA196711:WCB196711 WLW196711:WLX196711 WVS196711:WVT196711 K262247:L262247 JG262247:JH262247 TC262247:TD262247 ACY262247:ACZ262247 AMU262247:AMV262247 AWQ262247:AWR262247 BGM262247:BGN262247 BQI262247:BQJ262247 CAE262247:CAF262247 CKA262247:CKB262247 CTW262247:CTX262247 DDS262247:DDT262247 DNO262247:DNP262247 DXK262247:DXL262247 EHG262247:EHH262247 ERC262247:ERD262247 FAY262247:FAZ262247 FKU262247:FKV262247 FUQ262247:FUR262247 GEM262247:GEN262247 GOI262247:GOJ262247 GYE262247:GYF262247 HIA262247:HIB262247 HRW262247:HRX262247 IBS262247:IBT262247 ILO262247:ILP262247 IVK262247:IVL262247 JFG262247:JFH262247 JPC262247:JPD262247 JYY262247:JYZ262247 KIU262247:KIV262247 KSQ262247:KSR262247 LCM262247:LCN262247 LMI262247:LMJ262247 LWE262247:LWF262247 MGA262247:MGB262247 MPW262247:MPX262247 MZS262247:MZT262247 NJO262247:NJP262247 NTK262247:NTL262247 ODG262247:ODH262247 ONC262247:OND262247 OWY262247:OWZ262247 PGU262247:PGV262247 PQQ262247:PQR262247 QAM262247:QAN262247 QKI262247:QKJ262247 QUE262247:QUF262247 REA262247:REB262247 RNW262247:RNX262247 RXS262247:RXT262247 SHO262247:SHP262247 SRK262247:SRL262247 TBG262247:TBH262247 TLC262247:TLD262247 TUY262247:TUZ262247 UEU262247:UEV262247 UOQ262247:UOR262247 UYM262247:UYN262247 VII262247:VIJ262247 VSE262247:VSF262247 WCA262247:WCB262247 WLW262247:WLX262247 WVS262247:WVT262247 K327783:L327783 JG327783:JH327783 TC327783:TD327783 ACY327783:ACZ327783 AMU327783:AMV327783 AWQ327783:AWR327783 BGM327783:BGN327783 BQI327783:BQJ327783 CAE327783:CAF327783 CKA327783:CKB327783 CTW327783:CTX327783 DDS327783:DDT327783 DNO327783:DNP327783 DXK327783:DXL327783 EHG327783:EHH327783 ERC327783:ERD327783 FAY327783:FAZ327783 FKU327783:FKV327783 FUQ327783:FUR327783 GEM327783:GEN327783 GOI327783:GOJ327783 GYE327783:GYF327783 HIA327783:HIB327783 HRW327783:HRX327783 IBS327783:IBT327783 ILO327783:ILP327783 IVK327783:IVL327783 JFG327783:JFH327783 JPC327783:JPD327783 JYY327783:JYZ327783 KIU327783:KIV327783 KSQ327783:KSR327783 LCM327783:LCN327783 LMI327783:LMJ327783 LWE327783:LWF327783 MGA327783:MGB327783 MPW327783:MPX327783 MZS327783:MZT327783 NJO327783:NJP327783 NTK327783:NTL327783 ODG327783:ODH327783 ONC327783:OND327783 OWY327783:OWZ327783 PGU327783:PGV327783 PQQ327783:PQR327783 QAM327783:QAN327783 QKI327783:QKJ327783 QUE327783:QUF327783 REA327783:REB327783 RNW327783:RNX327783 RXS327783:RXT327783 SHO327783:SHP327783 SRK327783:SRL327783 TBG327783:TBH327783 TLC327783:TLD327783 TUY327783:TUZ327783 UEU327783:UEV327783 UOQ327783:UOR327783 UYM327783:UYN327783 VII327783:VIJ327783 VSE327783:VSF327783 WCA327783:WCB327783 WLW327783:WLX327783 WVS327783:WVT327783 K393319:L393319 JG393319:JH393319 TC393319:TD393319 ACY393319:ACZ393319 AMU393319:AMV393319 AWQ393319:AWR393319 BGM393319:BGN393319 BQI393319:BQJ393319 CAE393319:CAF393319 CKA393319:CKB393319 CTW393319:CTX393319 DDS393319:DDT393319 DNO393319:DNP393319 DXK393319:DXL393319 EHG393319:EHH393319 ERC393319:ERD393319 FAY393319:FAZ393319 FKU393319:FKV393319 FUQ393319:FUR393319 GEM393319:GEN393319 GOI393319:GOJ393319 GYE393319:GYF393319 HIA393319:HIB393319 HRW393319:HRX393319 IBS393319:IBT393319 ILO393319:ILP393319 IVK393319:IVL393319 JFG393319:JFH393319 JPC393319:JPD393319 JYY393319:JYZ393319 KIU393319:KIV393319 KSQ393319:KSR393319 LCM393319:LCN393319 LMI393319:LMJ393319 LWE393319:LWF393319 MGA393319:MGB393319 MPW393319:MPX393319 MZS393319:MZT393319 NJO393319:NJP393319 NTK393319:NTL393319 ODG393319:ODH393319 ONC393319:OND393319 OWY393319:OWZ393319 PGU393319:PGV393319 PQQ393319:PQR393319 QAM393319:QAN393319 QKI393319:QKJ393319 QUE393319:QUF393319 REA393319:REB393319 RNW393319:RNX393319 RXS393319:RXT393319 SHO393319:SHP393319 SRK393319:SRL393319 TBG393319:TBH393319 TLC393319:TLD393319 TUY393319:TUZ393319 UEU393319:UEV393319 UOQ393319:UOR393319 UYM393319:UYN393319 VII393319:VIJ393319 VSE393319:VSF393319 WCA393319:WCB393319 WLW393319:WLX393319 WVS393319:WVT393319 K458855:L458855 JG458855:JH458855 TC458855:TD458855 ACY458855:ACZ458855 AMU458855:AMV458855 AWQ458855:AWR458855 BGM458855:BGN458855 BQI458855:BQJ458855 CAE458855:CAF458855 CKA458855:CKB458855 CTW458855:CTX458855 DDS458855:DDT458855 DNO458855:DNP458855 DXK458855:DXL458855 EHG458855:EHH458855 ERC458855:ERD458855 FAY458855:FAZ458855 FKU458855:FKV458855 FUQ458855:FUR458855 GEM458855:GEN458855 GOI458855:GOJ458855 GYE458855:GYF458855 HIA458855:HIB458855 HRW458855:HRX458855 IBS458855:IBT458855 ILO458855:ILP458855 IVK458855:IVL458855 JFG458855:JFH458855 JPC458855:JPD458855 JYY458855:JYZ458855 KIU458855:KIV458855 KSQ458855:KSR458855 LCM458855:LCN458855 LMI458855:LMJ458855 LWE458855:LWF458855 MGA458855:MGB458855 MPW458855:MPX458855 MZS458855:MZT458855 NJO458855:NJP458855 NTK458855:NTL458855 ODG458855:ODH458855 ONC458855:OND458855 OWY458855:OWZ458855 PGU458855:PGV458855 PQQ458855:PQR458855 QAM458855:QAN458855 QKI458855:QKJ458855 QUE458855:QUF458855 REA458855:REB458855 RNW458855:RNX458855 RXS458855:RXT458855 SHO458855:SHP458855 SRK458855:SRL458855 TBG458855:TBH458855 TLC458855:TLD458855 TUY458855:TUZ458855 UEU458855:UEV458855 UOQ458855:UOR458855 UYM458855:UYN458855 VII458855:VIJ458855 VSE458855:VSF458855 WCA458855:WCB458855 WLW458855:WLX458855 WVS458855:WVT458855 K524391:L524391 JG524391:JH524391 TC524391:TD524391 ACY524391:ACZ524391 AMU524391:AMV524391 AWQ524391:AWR524391 BGM524391:BGN524391 BQI524391:BQJ524391 CAE524391:CAF524391 CKA524391:CKB524391 CTW524391:CTX524391 DDS524391:DDT524391 DNO524391:DNP524391 DXK524391:DXL524391 EHG524391:EHH524391 ERC524391:ERD524391 FAY524391:FAZ524391 FKU524391:FKV524391 FUQ524391:FUR524391 GEM524391:GEN524391 GOI524391:GOJ524391 GYE524391:GYF524391 HIA524391:HIB524391 HRW524391:HRX524391 IBS524391:IBT524391 ILO524391:ILP524391 IVK524391:IVL524391 JFG524391:JFH524391 JPC524391:JPD524391 JYY524391:JYZ524391 KIU524391:KIV524391 KSQ524391:KSR524391 LCM524391:LCN524391 LMI524391:LMJ524391 LWE524391:LWF524391 MGA524391:MGB524391 MPW524391:MPX524391 MZS524391:MZT524391 NJO524391:NJP524391 NTK524391:NTL524391 ODG524391:ODH524391 ONC524391:OND524391 OWY524391:OWZ524391 PGU524391:PGV524391 PQQ524391:PQR524391 QAM524391:QAN524391 QKI524391:QKJ524391 QUE524391:QUF524391 REA524391:REB524391 RNW524391:RNX524391 RXS524391:RXT524391 SHO524391:SHP524391 SRK524391:SRL524391 TBG524391:TBH524391 TLC524391:TLD524391 TUY524391:TUZ524391 UEU524391:UEV524391 UOQ524391:UOR524391 UYM524391:UYN524391 VII524391:VIJ524391 VSE524391:VSF524391 WCA524391:WCB524391 WLW524391:WLX524391 WVS524391:WVT524391 K589927:L589927 JG589927:JH589927 TC589927:TD589927 ACY589927:ACZ589927 AMU589927:AMV589927 AWQ589927:AWR589927 BGM589927:BGN589927 BQI589927:BQJ589927 CAE589927:CAF589927 CKA589927:CKB589927 CTW589927:CTX589927 DDS589927:DDT589927 DNO589927:DNP589927 DXK589927:DXL589927 EHG589927:EHH589927 ERC589927:ERD589927 FAY589927:FAZ589927 FKU589927:FKV589927 FUQ589927:FUR589927 GEM589927:GEN589927 GOI589927:GOJ589927 GYE589927:GYF589927 HIA589927:HIB589927 HRW589927:HRX589927 IBS589927:IBT589927 ILO589927:ILP589927 IVK589927:IVL589927 JFG589927:JFH589927 JPC589927:JPD589927 JYY589927:JYZ589927 KIU589927:KIV589927 KSQ589927:KSR589927 LCM589927:LCN589927 LMI589927:LMJ589927 LWE589927:LWF589927 MGA589927:MGB589927 MPW589927:MPX589927 MZS589927:MZT589927 NJO589927:NJP589927 NTK589927:NTL589927 ODG589927:ODH589927 ONC589927:OND589927 OWY589927:OWZ589927 PGU589927:PGV589927 PQQ589927:PQR589927 QAM589927:QAN589927 QKI589927:QKJ589927 QUE589927:QUF589927 REA589927:REB589927 RNW589927:RNX589927 RXS589927:RXT589927 SHO589927:SHP589927 SRK589927:SRL589927 TBG589927:TBH589927 TLC589927:TLD589927 TUY589927:TUZ589927 UEU589927:UEV589927 UOQ589927:UOR589927 UYM589927:UYN589927 VII589927:VIJ589927 VSE589927:VSF589927 WCA589927:WCB589927 WLW589927:WLX589927 WVS589927:WVT589927 K655463:L655463 JG655463:JH655463 TC655463:TD655463 ACY655463:ACZ655463 AMU655463:AMV655463 AWQ655463:AWR655463 BGM655463:BGN655463 BQI655463:BQJ655463 CAE655463:CAF655463 CKA655463:CKB655463 CTW655463:CTX655463 DDS655463:DDT655463 DNO655463:DNP655463 DXK655463:DXL655463 EHG655463:EHH655463 ERC655463:ERD655463 FAY655463:FAZ655463 FKU655463:FKV655463 FUQ655463:FUR655463 GEM655463:GEN655463 GOI655463:GOJ655463 GYE655463:GYF655463 HIA655463:HIB655463 HRW655463:HRX655463 IBS655463:IBT655463 ILO655463:ILP655463 IVK655463:IVL655463 JFG655463:JFH655463 JPC655463:JPD655463 JYY655463:JYZ655463 KIU655463:KIV655463 KSQ655463:KSR655463 LCM655463:LCN655463 LMI655463:LMJ655463 LWE655463:LWF655463 MGA655463:MGB655463 MPW655463:MPX655463 MZS655463:MZT655463 NJO655463:NJP655463 NTK655463:NTL655463 ODG655463:ODH655463 ONC655463:OND655463 OWY655463:OWZ655463 PGU655463:PGV655463 PQQ655463:PQR655463 QAM655463:QAN655463 QKI655463:QKJ655463 QUE655463:QUF655463 REA655463:REB655463 RNW655463:RNX655463 RXS655463:RXT655463 SHO655463:SHP655463 SRK655463:SRL655463 TBG655463:TBH655463 TLC655463:TLD655463 TUY655463:TUZ655463 UEU655463:UEV655463 UOQ655463:UOR655463 UYM655463:UYN655463 VII655463:VIJ655463 VSE655463:VSF655463 WCA655463:WCB655463 WLW655463:WLX655463 WVS655463:WVT655463 K720999:L720999 JG720999:JH720999 TC720999:TD720999 ACY720999:ACZ720999 AMU720999:AMV720999 AWQ720999:AWR720999 BGM720999:BGN720999 BQI720999:BQJ720999 CAE720999:CAF720999 CKA720999:CKB720999 CTW720999:CTX720999 DDS720999:DDT720999 DNO720999:DNP720999 DXK720999:DXL720999 EHG720999:EHH720999 ERC720999:ERD720999 FAY720999:FAZ720999 FKU720999:FKV720999 FUQ720999:FUR720999 GEM720999:GEN720999 GOI720999:GOJ720999 GYE720999:GYF720999 HIA720999:HIB720999 HRW720999:HRX720999 IBS720999:IBT720999 ILO720999:ILP720999 IVK720999:IVL720999 JFG720999:JFH720999 JPC720999:JPD720999 JYY720999:JYZ720999 KIU720999:KIV720999 KSQ720999:KSR720999 LCM720999:LCN720999 LMI720999:LMJ720999 LWE720999:LWF720999 MGA720999:MGB720999 MPW720999:MPX720999 MZS720999:MZT720999 NJO720999:NJP720999 NTK720999:NTL720999 ODG720999:ODH720999 ONC720999:OND720999 OWY720999:OWZ720999 PGU720999:PGV720999 PQQ720999:PQR720999 QAM720999:QAN720999 QKI720999:QKJ720999 QUE720999:QUF720999 REA720999:REB720999 RNW720999:RNX720999 RXS720999:RXT720999 SHO720999:SHP720999 SRK720999:SRL720999 TBG720999:TBH720999 TLC720999:TLD720999 TUY720999:TUZ720999 UEU720999:UEV720999 UOQ720999:UOR720999 UYM720999:UYN720999 VII720999:VIJ720999 VSE720999:VSF720999 WCA720999:WCB720999 WLW720999:WLX720999 WVS720999:WVT720999 K786535:L786535 JG786535:JH786535 TC786535:TD786535 ACY786535:ACZ786535 AMU786535:AMV786535 AWQ786535:AWR786535 BGM786535:BGN786535 BQI786535:BQJ786535 CAE786535:CAF786535 CKA786535:CKB786535 CTW786535:CTX786535 DDS786535:DDT786535 DNO786535:DNP786535 DXK786535:DXL786535 EHG786535:EHH786535 ERC786535:ERD786535 FAY786535:FAZ786535 FKU786535:FKV786535 FUQ786535:FUR786535 GEM786535:GEN786535 GOI786535:GOJ786535 GYE786535:GYF786535 HIA786535:HIB786535 HRW786535:HRX786535 IBS786535:IBT786535 ILO786535:ILP786535 IVK786535:IVL786535 JFG786535:JFH786535 JPC786535:JPD786535 JYY786535:JYZ786535 KIU786535:KIV786535 KSQ786535:KSR786535 LCM786535:LCN786535 LMI786535:LMJ786535 LWE786535:LWF786535 MGA786535:MGB786535 MPW786535:MPX786535 MZS786535:MZT786535 NJO786535:NJP786535 NTK786535:NTL786535 ODG786535:ODH786535 ONC786535:OND786535 OWY786535:OWZ786535 PGU786535:PGV786535 PQQ786535:PQR786535 QAM786535:QAN786535 QKI786535:QKJ786535 QUE786535:QUF786535 REA786535:REB786535 RNW786535:RNX786535 RXS786535:RXT786535 SHO786535:SHP786535 SRK786535:SRL786535 TBG786535:TBH786535 TLC786535:TLD786535 TUY786535:TUZ786535 UEU786535:UEV786535 UOQ786535:UOR786535 UYM786535:UYN786535 VII786535:VIJ786535 VSE786535:VSF786535 WCA786535:WCB786535 WLW786535:WLX786535 WVS786535:WVT786535 K852071:L852071 JG852071:JH852071 TC852071:TD852071 ACY852071:ACZ852071 AMU852071:AMV852071 AWQ852071:AWR852071 BGM852071:BGN852071 BQI852071:BQJ852071 CAE852071:CAF852071 CKA852071:CKB852071 CTW852071:CTX852071 DDS852071:DDT852071 DNO852071:DNP852071 DXK852071:DXL852071 EHG852071:EHH852071 ERC852071:ERD852071 FAY852071:FAZ852071 FKU852071:FKV852071 FUQ852071:FUR852071 GEM852071:GEN852071 GOI852071:GOJ852071 GYE852071:GYF852071 HIA852071:HIB852071 HRW852071:HRX852071 IBS852071:IBT852071 ILO852071:ILP852071 IVK852071:IVL852071 JFG852071:JFH852071 JPC852071:JPD852071 JYY852071:JYZ852071 KIU852071:KIV852071 KSQ852071:KSR852071 LCM852071:LCN852071 LMI852071:LMJ852071 LWE852071:LWF852071 MGA852071:MGB852071 MPW852071:MPX852071 MZS852071:MZT852071 NJO852071:NJP852071 NTK852071:NTL852071 ODG852071:ODH852071 ONC852071:OND852071 OWY852071:OWZ852071 PGU852071:PGV852071 PQQ852071:PQR852071 QAM852071:QAN852071 QKI852071:QKJ852071 QUE852071:QUF852071 REA852071:REB852071 RNW852071:RNX852071 RXS852071:RXT852071 SHO852071:SHP852071 SRK852071:SRL852071 TBG852071:TBH852071 TLC852071:TLD852071 TUY852071:TUZ852071 UEU852071:UEV852071 UOQ852071:UOR852071 UYM852071:UYN852071 VII852071:VIJ852071 VSE852071:VSF852071 WCA852071:WCB852071 WLW852071:WLX852071 WVS852071:WVT852071 K917607:L917607 JG917607:JH917607 TC917607:TD917607 ACY917607:ACZ917607 AMU917607:AMV917607 AWQ917607:AWR917607 BGM917607:BGN917607 BQI917607:BQJ917607 CAE917607:CAF917607 CKA917607:CKB917607 CTW917607:CTX917607 DDS917607:DDT917607 DNO917607:DNP917607 DXK917607:DXL917607 EHG917607:EHH917607 ERC917607:ERD917607 FAY917607:FAZ917607 FKU917607:FKV917607 FUQ917607:FUR917607 GEM917607:GEN917607 GOI917607:GOJ917607 GYE917607:GYF917607 HIA917607:HIB917607 HRW917607:HRX917607 IBS917607:IBT917607 ILO917607:ILP917607 IVK917607:IVL917607 JFG917607:JFH917607 JPC917607:JPD917607 JYY917607:JYZ917607 KIU917607:KIV917607 KSQ917607:KSR917607 LCM917607:LCN917607 LMI917607:LMJ917607 LWE917607:LWF917607 MGA917607:MGB917607 MPW917607:MPX917607 MZS917607:MZT917607 NJO917607:NJP917607 NTK917607:NTL917607 ODG917607:ODH917607 ONC917607:OND917607 OWY917607:OWZ917607 PGU917607:PGV917607 PQQ917607:PQR917607 QAM917607:QAN917607 QKI917607:QKJ917607 QUE917607:QUF917607 REA917607:REB917607 RNW917607:RNX917607 RXS917607:RXT917607 SHO917607:SHP917607 SRK917607:SRL917607 TBG917607:TBH917607 TLC917607:TLD917607 TUY917607:TUZ917607 UEU917607:UEV917607 UOQ917607:UOR917607 UYM917607:UYN917607 VII917607:VIJ917607 VSE917607:VSF917607 WCA917607:WCB917607 WLW917607:WLX917607 WVS917607:WVT917607 K983143:L983143 JG983143:JH983143 TC983143:TD983143 ACY983143:ACZ983143 AMU983143:AMV983143 AWQ983143:AWR983143 BGM983143:BGN983143 BQI983143:BQJ983143 CAE983143:CAF983143 CKA983143:CKB983143 CTW983143:CTX983143 DDS983143:DDT983143 DNO983143:DNP983143 DXK983143:DXL983143 EHG983143:EHH983143 ERC983143:ERD983143 FAY983143:FAZ983143 FKU983143:FKV983143 FUQ983143:FUR983143 GEM983143:GEN983143 GOI983143:GOJ983143 GYE983143:GYF983143 HIA983143:HIB983143 HRW983143:HRX983143 IBS983143:IBT983143 ILO983143:ILP983143 IVK983143:IVL983143 JFG983143:JFH983143 JPC983143:JPD983143 JYY983143:JYZ983143 KIU983143:KIV983143 KSQ983143:KSR983143 LCM983143:LCN983143 LMI983143:LMJ983143 LWE983143:LWF983143 MGA983143:MGB983143 MPW983143:MPX983143 MZS983143:MZT983143 NJO983143:NJP983143 NTK983143:NTL983143 ODG983143:ODH983143 ONC983143:OND983143 OWY983143:OWZ983143 PGU983143:PGV983143 PQQ983143:PQR983143 QAM983143:QAN983143 QKI983143:QKJ983143 QUE983143:QUF983143 REA983143:REB983143 RNW983143:RNX983143 RXS983143:RXT983143 SHO983143:SHP983143 SRK983143:SRL983143 TBG983143:TBH983143 TLC983143:TLD983143 TUY983143:TUZ983143 UEU983143:UEV983143 UOQ983143:UOR983143 UYM983143:UYN983143 VII983143:VIJ983143 VSE983143:VSF983143 WCA983143:WCB983143 WLW983143:WLX983143 WVS983143:WVT983143 G8 JC8 SY8 ACU8 AMQ8 AWM8 BGI8 BQE8 CAA8 CJW8 CTS8 DDO8 DNK8 DXG8 EHC8 EQY8 FAU8 FKQ8 FUM8 GEI8 GOE8 GYA8 HHW8 HRS8 IBO8 ILK8 IVG8 JFC8 JOY8 JYU8 KIQ8 KSM8 LCI8 LME8 LWA8 MFW8 MPS8 MZO8 NJK8 NTG8 ODC8 OMY8 OWU8 PGQ8 PQM8 QAI8 QKE8 QUA8 RDW8 RNS8 RXO8 SHK8 SRG8 TBC8 TKY8 TUU8 UEQ8 UOM8 UYI8 VIE8 VSA8 WBW8 WLS8 WVO8 G65544 JC65544 SY65544 ACU65544 AMQ65544 AWM65544 BGI65544 BQE65544 CAA65544 CJW65544 CTS65544 DDO65544 DNK65544 DXG65544 EHC65544 EQY65544 FAU65544 FKQ65544 FUM65544 GEI65544 GOE65544 GYA65544 HHW65544 HRS65544 IBO65544 ILK65544 IVG65544 JFC65544 JOY65544 JYU65544 KIQ65544 KSM65544 LCI65544 LME65544 LWA65544 MFW65544 MPS65544 MZO65544 NJK65544 NTG65544 ODC65544 OMY65544 OWU65544 PGQ65544 PQM65544 QAI65544 QKE65544 QUA65544 RDW65544 RNS65544 RXO65544 SHK65544 SRG65544 TBC65544 TKY65544 TUU65544 UEQ65544 UOM65544 UYI65544 VIE65544 VSA65544 WBW65544 WLS65544 WVO65544 G131080 JC131080 SY131080 ACU131080 AMQ131080 AWM131080 BGI131080 BQE131080 CAA131080 CJW131080 CTS131080 DDO131080 DNK131080 DXG131080 EHC131080 EQY131080 FAU131080 FKQ131080 FUM131080 GEI131080 GOE131080 GYA131080 HHW131080 HRS131080 IBO131080 ILK131080 IVG131080 JFC131080 JOY131080 JYU131080 KIQ131080 KSM131080 LCI131080 LME131080 LWA131080 MFW131080 MPS131080 MZO131080 NJK131080 NTG131080 ODC131080 OMY131080 OWU131080 PGQ131080 PQM131080 QAI131080 QKE131080 QUA131080 RDW131080 RNS131080 RXO131080 SHK131080 SRG131080 TBC131080 TKY131080 TUU131080 UEQ131080 UOM131080 UYI131080 VIE131080 VSA131080 WBW131080 WLS131080 WVO131080 G196616 JC196616 SY196616 ACU196616 AMQ196616 AWM196616 BGI196616 BQE196616 CAA196616 CJW196616 CTS196616 DDO196616 DNK196616 DXG196616 EHC196616 EQY196616 FAU196616 FKQ196616 FUM196616 GEI196616 GOE196616 GYA196616 HHW196616 HRS196616 IBO196616 ILK196616 IVG196616 JFC196616 JOY196616 JYU196616 KIQ196616 KSM196616 LCI196616 LME196616 LWA196616 MFW196616 MPS196616 MZO196616 NJK196616 NTG196616 ODC196616 OMY196616 OWU196616 PGQ196616 PQM196616 QAI196616 QKE196616 QUA196616 RDW196616 RNS196616 RXO196616 SHK196616 SRG196616 TBC196616 TKY196616 TUU196616 UEQ196616 UOM196616 UYI196616 VIE196616 VSA196616 WBW196616 WLS196616 WVO196616 G262152 JC262152 SY262152 ACU262152 AMQ262152 AWM262152 BGI262152 BQE262152 CAA262152 CJW262152 CTS262152 DDO262152 DNK262152 DXG262152 EHC262152 EQY262152 FAU262152 FKQ262152 FUM262152 GEI262152 GOE262152 GYA262152 HHW262152 HRS262152 IBO262152 ILK262152 IVG262152 JFC262152 JOY262152 JYU262152 KIQ262152 KSM262152 LCI262152 LME262152 LWA262152 MFW262152 MPS262152 MZO262152 NJK262152 NTG262152 ODC262152 OMY262152 OWU262152 PGQ262152 PQM262152 QAI262152 QKE262152 QUA262152 RDW262152 RNS262152 RXO262152 SHK262152 SRG262152 TBC262152 TKY262152 TUU262152 UEQ262152 UOM262152 UYI262152 VIE262152 VSA262152 WBW262152 WLS262152 WVO262152 G327688 JC327688 SY327688 ACU327688 AMQ327688 AWM327688 BGI327688 BQE327688 CAA327688 CJW327688 CTS327688 DDO327688 DNK327688 DXG327688 EHC327688 EQY327688 FAU327688 FKQ327688 FUM327688 GEI327688 GOE327688 GYA327688 HHW327688 HRS327688 IBO327688 ILK327688 IVG327688 JFC327688 JOY327688 JYU327688 KIQ327688 KSM327688 LCI327688 LME327688 LWA327688 MFW327688 MPS327688 MZO327688 NJK327688 NTG327688 ODC327688 OMY327688 OWU327688 PGQ327688 PQM327688 QAI327688 QKE327688 QUA327688 RDW327688 RNS327688 RXO327688 SHK327688 SRG327688 TBC327688 TKY327688 TUU327688 UEQ327688 UOM327688 UYI327688 VIE327688 VSA327688 WBW327688 WLS327688 WVO327688 G393224 JC393224 SY393224 ACU393224 AMQ393224 AWM393224 BGI393224 BQE393224 CAA393224 CJW393224 CTS393224 DDO393224 DNK393224 DXG393224 EHC393224 EQY393224 FAU393224 FKQ393224 FUM393224 GEI393224 GOE393224 GYA393224 HHW393224 HRS393224 IBO393224 ILK393224 IVG393224 JFC393224 JOY393224 JYU393224 KIQ393224 KSM393224 LCI393224 LME393224 LWA393224 MFW393224 MPS393224 MZO393224 NJK393224 NTG393224 ODC393224 OMY393224 OWU393224 PGQ393224 PQM393224 QAI393224 QKE393224 QUA393224 RDW393224 RNS393224 RXO393224 SHK393224 SRG393224 TBC393224 TKY393224 TUU393224 UEQ393224 UOM393224 UYI393224 VIE393224 VSA393224 WBW393224 WLS393224 WVO393224 G458760 JC458760 SY458760 ACU458760 AMQ458760 AWM458760 BGI458760 BQE458760 CAA458760 CJW458760 CTS458760 DDO458760 DNK458760 DXG458760 EHC458760 EQY458760 FAU458760 FKQ458760 FUM458760 GEI458760 GOE458760 GYA458760 HHW458760 HRS458760 IBO458760 ILK458760 IVG458760 JFC458760 JOY458760 JYU458760 KIQ458760 KSM458760 LCI458760 LME458760 LWA458760 MFW458760 MPS458760 MZO458760 NJK458760 NTG458760 ODC458760 OMY458760 OWU458760 PGQ458760 PQM458760 QAI458760 QKE458760 QUA458760 RDW458760 RNS458760 RXO458760 SHK458760 SRG458760 TBC458760 TKY458760 TUU458760 UEQ458760 UOM458760 UYI458760 VIE458760 VSA458760 WBW458760 WLS458760 WVO458760 G524296 JC524296 SY524296 ACU524296 AMQ524296 AWM524296 BGI524296 BQE524296 CAA524296 CJW524296 CTS524296 DDO524296 DNK524296 DXG524296 EHC524296 EQY524296 FAU524296 FKQ524296 FUM524296 GEI524296 GOE524296 GYA524296 HHW524296 HRS524296 IBO524296 ILK524296 IVG524296 JFC524296 JOY524296 JYU524296 KIQ524296 KSM524296 LCI524296 LME524296 LWA524296 MFW524296 MPS524296 MZO524296 NJK524296 NTG524296 ODC524296 OMY524296 OWU524296 PGQ524296 PQM524296 QAI524296 QKE524296 QUA524296 RDW524296 RNS524296 RXO524296 SHK524296 SRG524296 TBC524296 TKY524296 TUU524296 UEQ524296 UOM524296 UYI524296 VIE524296 VSA524296 WBW524296 WLS524296 WVO524296 G589832 JC589832 SY589832 ACU589832 AMQ589832 AWM589832 BGI589832 BQE589832 CAA589832 CJW589832 CTS589832 DDO589832 DNK589832 DXG589832 EHC589832 EQY589832 FAU589832 FKQ589832 FUM589832 GEI589832 GOE589832 GYA589832 HHW589832 HRS589832 IBO589832 ILK589832 IVG589832 JFC589832 JOY589832 JYU589832 KIQ589832 KSM589832 LCI589832 LME589832 LWA589832 MFW589832 MPS589832 MZO589832 NJK589832 NTG589832 ODC589832 OMY589832 OWU589832 PGQ589832 PQM589832 QAI589832 QKE589832 QUA589832 RDW589832 RNS589832 RXO589832 SHK589832 SRG589832 TBC589832 TKY589832 TUU589832 UEQ589832 UOM589832 UYI589832 VIE589832 VSA589832 WBW589832 WLS589832 WVO589832 G655368 JC655368 SY655368 ACU655368 AMQ655368 AWM655368 BGI655368 BQE655368 CAA655368 CJW655368 CTS655368 DDO655368 DNK655368 DXG655368 EHC655368 EQY655368 FAU655368 FKQ655368 FUM655368 GEI655368 GOE655368 GYA655368 HHW655368 HRS655368 IBO655368 ILK655368 IVG655368 JFC655368 JOY655368 JYU655368 KIQ655368 KSM655368 LCI655368 LME655368 LWA655368 MFW655368 MPS655368 MZO655368 NJK655368 NTG655368 ODC655368 OMY655368 OWU655368 PGQ655368 PQM655368 QAI655368 QKE655368 QUA655368 RDW655368 RNS655368 RXO655368 SHK655368 SRG655368 TBC655368 TKY655368 TUU655368 UEQ655368 UOM655368 UYI655368 VIE655368 VSA655368 WBW655368 WLS655368 WVO655368 G720904 JC720904 SY720904 ACU720904 AMQ720904 AWM720904 BGI720904 BQE720904 CAA720904 CJW720904 CTS720904 DDO720904 DNK720904 DXG720904 EHC720904 EQY720904 FAU720904 FKQ720904 FUM720904 GEI720904 GOE720904 GYA720904 HHW720904 HRS720904 IBO720904 ILK720904 IVG720904 JFC720904 JOY720904 JYU720904 KIQ720904 KSM720904 LCI720904 LME720904 LWA720904 MFW720904 MPS720904 MZO720904 NJK720904 NTG720904 ODC720904 OMY720904 OWU720904 PGQ720904 PQM720904 QAI720904 QKE720904 QUA720904 RDW720904 RNS720904 RXO720904 SHK720904 SRG720904 TBC720904 TKY720904 TUU720904 UEQ720904 UOM720904 UYI720904 VIE720904 VSA720904 WBW720904 WLS720904 WVO720904 G786440 JC786440 SY786440 ACU786440 AMQ786440 AWM786440 BGI786440 BQE786440 CAA786440 CJW786440 CTS786440 DDO786440 DNK786440 DXG786440 EHC786440 EQY786440 FAU786440 FKQ786440 FUM786440 GEI786440 GOE786440 GYA786440 HHW786440 HRS786440 IBO786440 ILK786440 IVG786440 JFC786440 JOY786440 JYU786440 KIQ786440 KSM786440 LCI786440 LME786440 LWA786440 MFW786440 MPS786440 MZO786440 NJK786440 NTG786440 ODC786440 OMY786440 OWU786440 PGQ786440 PQM786440 QAI786440 QKE786440 QUA786440 RDW786440 RNS786440 RXO786440 SHK786440 SRG786440 TBC786440 TKY786440 TUU786440 UEQ786440 UOM786440 UYI786440 VIE786440 VSA786440 WBW786440 WLS786440 WVO786440 G851976 JC851976 SY851976 ACU851976 AMQ851976 AWM851976 BGI851976 BQE851976 CAA851976 CJW851976 CTS851976 DDO851976 DNK851976 DXG851976 EHC851976 EQY851976 FAU851976 FKQ851976 FUM851976 GEI851976 GOE851976 GYA851976 HHW851976 HRS851976 IBO851976 ILK851976 IVG851976 JFC851976 JOY851976 JYU851976 KIQ851976 KSM851976 LCI851976 LME851976 LWA851976 MFW851976 MPS851976 MZO851976 NJK851976 NTG851976 ODC851976 OMY851976 OWU851976 PGQ851976 PQM851976 QAI851976 QKE851976 QUA851976 RDW851976 RNS851976 RXO851976 SHK851976 SRG851976 TBC851976 TKY851976 TUU851976 UEQ851976 UOM851976 UYI851976 VIE851976 VSA851976 WBW851976 WLS851976 WVO851976 G917512 JC917512 SY917512 ACU917512 AMQ917512 AWM917512 BGI917512 BQE917512 CAA917512 CJW917512 CTS917512 DDO917512 DNK917512 DXG917512 EHC917512 EQY917512 FAU917512 FKQ917512 FUM917512 GEI917512 GOE917512 GYA917512 HHW917512 HRS917512 IBO917512 ILK917512 IVG917512 JFC917512 JOY917512 JYU917512 KIQ917512 KSM917512 LCI917512 LME917512 LWA917512 MFW917512 MPS917512 MZO917512 NJK917512 NTG917512 ODC917512 OMY917512 OWU917512 PGQ917512 PQM917512 QAI917512 QKE917512 QUA917512 RDW917512 RNS917512 RXO917512 SHK917512 SRG917512 TBC917512 TKY917512 TUU917512 UEQ917512 UOM917512 UYI917512 VIE917512 VSA917512 WBW917512 WLS917512 WVO917512 G983048 JC983048 SY983048 ACU983048 AMQ983048 AWM983048 BGI983048 BQE983048 CAA983048 CJW983048 CTS983048 DDO983048 DNK983048 DXG983048 EHC983048 EQY983048 FAU983048 FKQ983048 FUM983048 GEI983048 GOE983048 GYA983048 HHW983048 HRS983048 IBO983048 ILK983048 IVG983048 JFC983048 JOY983048 JYU983048 KIQ983048 KSM983048 LCI983048 LME983048 LWA983048 MFW983048 MPS983048 MZO983048 NJK983048 NTG983048 ODC983048 OMY983048 OWU983048 PGQ983048 PQM983048 QAI983048 QKE983048 QUA983048 RDW983048 RNS983048 RXO983048 SHK983048 SRG983048 TBC983048 TKY983048 TUU983048 UEQ983048 UOM983048 UYI983048 VIE983048 VSA983048 WBW983048 WLS983048 WVO983048 H7 JD7 SZ7 ACV7 AMR7 AWN7 BGJ7 BQF7 CAB7 CJX7 CTT7 DDP7 DNL7 DXH7 EHD7 EQZ7 FAV7 FKR7 FUN7 GEJ7 GOF7 GYB7 HHX7 HRT7 IBP7 ILL7 IVH7 JFD7 JOZ7 JYV7 KIR7 KSN7 LCJ7 LMF7 LWB7 MFX7 MPT7 MZP7 NJL7 NTH7 ODD7 OMZ7 OWV7 PGR7 PQN7 QAJ7 QKF7 QUB7 RDX7 RNT7 RXP7 SHL7 SRH7 TBD7 TKZ7 TUV7 UER7 UON7 UYJ7 VIF7 VSB7 WBX7 WLT7 WVP7 H65543 JD65543 SZ65543 ACV65543 AMR65543 AWN65543 BGJ65543 BQF65543 CAB65543 CJX65543 CTT65543 DDP65543 DNL65543 DXH65543 EHD65543 EQZ65543 FAV65543 FKR65543 FUN65543 GEJ65543 GOF65543 GYB65543 HHX65543 HRT65543 IBP65543 ILL65543 IVH65543 JFD65543 JOZ65543 JYV65543 KIR65543 KSN65543 LCJ65543 LMF65543 LWB65543 MFX65543 MPT65543 MZP65543 NJL65543 NTH65543 ODD65543 OMZ65543 OWV65543 PGR65543 PQN65543 QAJ65543 QKF65543 QUB65543 RDX65543 RNT65543 RXP65543 SHL65543 SRH65543 TBD65543 TKZ65543 TUV65543 UER65543 UON65543 UYJ65543 VIF65543 VSB65543 WBX65543 WLT65543 WVP65543 H131079 JD131079 SZ131079 ACV131079 AMR131079 AWN131079 BGJ131079 BQF131079 CAB131079 CJX131079 CTT131079 DDP131079 DNL131079 DXH131079 EHD131079 EQZ131079 FAV131079 FKR131079 FUN131079 GEJ131079 GOF131079 GYB131079 HHX131079 HRT131079 IBP131079 ILL131079 IVH131079 JFD131079 JOZ131079 JYV131079 KIR131079 KSN131079 LCJ131079 LMF131079 LWB131079 MFX131079 MPT131079 MZP131079 NJL131079 NTH131079 ODD131079 OMZ131079 OWV131079 PGR131079 PQN131079 QAJ131079 QKF131079 QUB131079 RDX131079 RNT131079 RXP131079 SHL131079 SRH131079 TBD131079 TKZ131079 TUV131079 UER131079 UON131079 UYJ131079 VIF131079 VSB131079 WBX131079 WLT131079 WVP131079 H196615 JD196615 SZ196615 ACV196615 AMR196615 AWN196615 BGJ196615 BQF196615 CAB196615 CJX196615 CTT196615 DDP196615 DNL196615 DXH196615 EHD196615 EQZ196615 FAV196615 FKR196615 FUN196615 GEJ196615 GOF196615 GYB196615 HHX196615 HRT196615 IBP196615 ILL196615 IVH196615 JFD196615 JOZ196615 JYV196615 KIR196615 KSN196615 LCJ196615 LMF196615 LWB196615 MFX196615 MPT196615 MZP196615 NJL196615 NTH196615 ODD196615 OMZ196615 OWV196615 PGR196615 PQN196615 QAJ196615 QKF196615 QUB196615 RDX196615 RNT196615 RXP196615 SHL196615 SRH196615 TBD196615 TKZ196615 TUV196615 UER196615 UON196615 UYJ196615 VIF196615 VSB196615 WBX196615 WLT196615 WVP196615 H262151 JD262151 SZ262151 ACV262151 AMR262151 AWN262151 BGJ262151 BQF262151 CAB262151 CJX262151 CTT262151 DDP262151 DNL262151 DXH262151 EHD262151 EQZ262151 FAV262151 FKR262151 FUN262151 GEJ262151 GOF262151 GYB262151 HHX262151 HRT262151 IBP262151 ILL262151 IVH262151 JFD262151 JOZ262151 JYV262151 KIR262151 KSN262151 LCJ262151 LMF262151 LWB262151 MFX262151 MPT262151 MZP262151 NJL262151 NTH262151 ODD262151 OMZ262151 OWV262151 PGR262151 PQN262151 QAJ262151 QKF262151 QUB262151 RDX262151 RNT262151 RXP262151 SHL262151 SRH262151 TBD262151 TKZ262151 TUV262151 UER262151 UON262151 UYJ262151 VIF262151 VSB262151 WBX262151 WLT262151 WVP262151 H327687 JD327687 SZ327687 ACV327687 AMR327687 AWN327687 BGJ327687 BQF327687 CAB327687 CJX327687 CTT327687 DDP327687 DNL327687 DXH327687 EHD327687 EQZ327687 FAV327687 FKR327687 FUN327687 GEJ327687 GOF327687 GYB327687 HHX327687 HRT327687 IBP327687 ILL327687 IVH327687 JFD327687 JOZ327687 JYV327687 KIR327687 KSN327687 LCJ327687 LMF327687 LWB327687 MFX327687 MPT327687 MZP327687 NJL327687 NTH327687 ODD327687 OMZ327687 OWV327687 PGR327687 PQN327687 QAJ327687 QKF327687 QUB327687 RDX327687 RNT327687 RXP327687 SHL327687 SRH327687 TBD327687 TKZ327687 TUV327687 UER327687 UON327687 UYJ327687 VIF327687 VSB327687 WBX327687 WLT327687 WVP327687 H393223 JD393223 SZ393223 ACV393223 AMR393223 AWN393223 BGJ393223 BQF393223 CAB393223 CJX393223 CTT393223 DDP393223 DNL393223 DXH393223 EHD393223 EQZ393223 FAV393223 FKR393223 FUN393223 GEJ393223 GOF393223 GYB393223 HHX393223 HRT393223 IBP393223 ILL393223 IVH393223 JFD393223 JOZ393223 JYV393223 KIR393223 KSN393223 LCJ393223 LMF393223 LWB393223 MFX393223 MPT393223 MZP393223 NJL393223 NTH393223 ODD393223 OMZ393223 OWV393223 PGR393223 PQN393223 QAJ393223 QKF393223 QUB393223 RDX393223 RNT393223 RXP393223 SHL393223 SRH393223 TBD393223 TKZ393223 TUV393223 UER393223 UON393223 UYJ393223 VIF393223 VSB393223 WBX393223 WLT393223 WVP393223 H458759 JD458759 SZ458759 ACV458759 AMR458759 AWN458759 BGJ458759 BQF458759 CAB458759 CJX458759 CTT458759 DDP458759 DNL458759 DXH458759 EHD458759 EQZ458759 FAV458759 FKR458759 FUN458759 GEJ458759 GOF458759 GYB458759 HHX458759 HRT458759 IBP458759 ILL458759 IVH458759 JFD458759 JOZ458759 JYV458759 KIR458759 KSN458759 LCJ458759 LMF458759 LWB458759 MFX458759 MPT458759 MZP458759 NJL458759 NTH458759 ODD458759 OMZ458759 OWV458759 PGR458759 PQN458759 QAJ458759 QKF458759 QUB458759 RDX458759 RNT458759 RXP458759 SHL458759 SRH458759 TBD458759 TKZ458759 TUV458759 UER458759 UON458759 UYJ458759 VIF458759 VSB458759 WBX458759 WLT458759 WVP458759 H524295 JD524295 SZ524295 ACV524295 AMR524295 AWN524295 BGJ524295 BQF524295 CAB524295 CJX524295 CTT524295 DDP524295 DNL524295 DXH524295 EHD524295 EQZ524295 FAV524295 FKR524295 FUN524295 GEJ524295 GOF524295 GYB524295 HHX524295 HRT524295 IBP524295 ILL524295 IVH524295 JFD524295 JOZ524295 JYV524295 KIR524295 KSN524295 LCJ524295 LMF524295 LWB524295 MFX524295 MPT524295 MZP524295 NJL524295 NTH524295 ODD524295 OMZ524295 OWV524295 PGR524295 PQN524295 QAJ524295 QKF524295 QUB524295 RDX524295 RNT524295 RXP524295 SHL524295 SRH524295 TBD524295 TKZ524295 TUV524295 UER524295 UON524295 UYJ524295 VIF524295 VSB524295 WBX524295 WLT524295 WVP524295 H589831 JD589831 SZ589831 ACV589831 AMR589831 AWN589831 BGJ589831 BQF589831 CAB589831 CJX589831 CTT589831 DDP589831 DNL589831 DXH589831 EHD589831 EQZ589831 FAV589831 FKR589831 FUN589831 GEJ589831 GOF589831 GYB589831 HHX589831 HRT589831 IBP589831 ILL589831 IVH589831 JFD589831 JOZ589831 JYV589831 KIR589831 KSN589831 LCJ589831 LMF589831 LWB589831 MFX589831 MPT589831 MZP589831 NJL589831 NTH589831 ODD589831 OMZ589831 OWV589831 PGR589831 PQN589831 QAJ589831 QKF589831 QUB589831 RDX589831 RNT589831 RXP589831 SHL589831 SRH589831 TBD589831 TKZ589831 TUV589831 UER589831 UON589831 UYJ589831 VIF589831 VSB589831 WBX589831 WLT589831 WVP589831 H655367 JD655367 SZ655367 ACV655367 AMR655367 AWN655367 BGJ655367 BQF655367 CAB655367 CJX655367 CTT655367 DDP655367 DNL655367 DXH655367 EHD655367 EQZ655367 FAV655367 FKR655367 FUN655367 GEJ655367 GOF655367 GYB655367 HHX655367 HRT655367 IBP655367 ILL655367 IVH655367 JFD655367 JOZ655367 JYV655367 KIR655367 KSN655367 LCJ655367 LMF655367 LWB655367 MFX655367 MPT655367 MZP655367 NJL655367 NTH655367 ODD655367 OMZ655367 OWV655367 PGR655367 PQN655367 QAJ655367 QKF655367 QUB655367 RDX655367 RNT655367 RXP655367 SHL655367 SRH655367 TBD655367 TKZ655367 TUV655367 UER655367 UON655367 UYJ655367 VIF655367 VSB655367 WBX655367 WLT655367 WVP655367 H720903 JD720903 SZ720903 ACV720903 AMR720903 AWN720903 BGJ720903 BQF720903 CAB720903 CJX720903 CTT720903 DDP720903 DNL720903 DXH720903 EHD720903 EQZ720903 FAV720903 FKR720903 FUN720903 GEJ720903 GOF720903 GYB720903 HHX720903 HRT720903 IBP720903 ILL720903 IVH720903 JFD720903 JOZ720903 JYV720903 KIR720903 KSN720903 LCJ720903 LMF720903 LWB720903 MFX720903 MPT720903 MZP720903 NJL720903 NTH720903 ODD720903 OMZ720903 OWV720903 PGR720903 PQN720903 QAJ720903 QKF720903 QUB720903 RDX720903 RNT720903 RXP720903 SHL720903 SRH720903 TBD720903 TKZ720903 TUV720903 UER720903 UON720903 UYJ720903 VIF720903 VSB720903 WBX720903 WLT720903 WVP720903 H786439 JD786439 SZ786439 ACV786439 AMR786439 AWN786439 BGJ786439 BQF786439 CAB786439 CJX786439 CTT786439 DDP786439 DNL786439 DXH786439 EHD786439 EQZ786439 FAV786439 FKR786439 FUN786439 GEJ786439 GOF786439 GYB786439 HHX786439 HRT786439 IBP786439 ILL786439 IVH786439 JFD786439 JOZ786439 JYV786439 KIR786439 KSN786439 LCJ786439 LMF786439 LWB786439 MFX786439 MPT786439 MZP786439 NJL786439 NTH786439 ODD786439 OMZ786439 OWV786439 PGR786439 PQN786439 QAJ786439 QKF786439 QUB786439 RDX786439 RNT786439 RXP786439 SHL786439 SRH786439 TBD786439 TKZ786439 TUV786439 UER786439 UON786439 UYJ786439 VIF786439 VSB786439 WBX786439 WLT786439 WVP786439 H851975 JD851975 SZ851975 ACV851975 AMR851975 AWN851975 BGJ851975 BQF851975 CAB851975 CJX851975 CTT851975 DDP851975 DNL851975 DXH851975 EHD851975 EQZ851975 FAV851975 FKR851975 FUN851975 GEJ851975 GOF851975 GYB851975 HHX851975 HRT851975 IBP851975 ILL851975 IVH851975 JFD851975 JOZ851975 JYV851975 KIR851975 KSN851975 LCJ851975 LMF851975 LWB851975 MFX851975 MPT851975 MZP851975 NJL851975 NTH851975 ODD851975 OMZ851975 OWV851975 PGR851975 PQN851975 QAJ851975 QKF851975 QUB851975 RDX851975 RNT851975 RXP851975 SHL851975 SRH851975 TBD851975 TKZ851975 TUV851975 UER851975 UON851975 UYJ851975 VIF851975 VSB851975 WBX851975 WLT851975 WVP851975 H917511 JD917511 SZ917511 ACV917511 AMR917511 AWN917511 BGJ917511 BQF917511 CAB917511 CJX917511 CTT917511 DDP917511 DNL917511 DXH917511 EHD917511 EQZ917511 FAV917511 FKR917511 FUN917511 GEJ917511 GOF917511 GYB917511 HHX917511 HRT917511 IBP917511 ILL917511 IVH917511 JFD917511 JOZ917511 JYV917511 KIR917511 KSN917511 LCJ917511 LMF917511 LWB917511 MFX917511 MPT917511 MZP917511 NJL917511 NTH917511 ODD917511 OMZ917511 OWV917511 PGR917511 PQN917511 QAJ917511 QKF917511 QUB917511 RDX917511 RNT917511 RXP917511 SHL917511 SRH917511 TBD917511 TKZ917511 TUV917511 UER917511 UON917511 UYJ917511 VIF917511 VSB917511 WBX917511 WLT917511 WVP917511 H983047 JD983047 SZ983047 ACV983047 AMR983047 AWN983047 BGJ983047 BQF983047 CAB983047 CJX983047 CTT983047 DDP983047 DNL983047 DXH983047 EHD983047 EQZ983047 FAV983047 FKR983047 FUN983047 GEJ983047 GOF983047 GYB983047 HHX983047 HRT983047 IBP983047 ILL983047 IVH983047 JFD983047 JOZ983047 JYV983047 KIR983047 KSN983047 LCJ983047 LMF983047 LWB983047 MFX983047 MPT983047 MZP983047 NJL983047 NTH983047 ODD983047 OMZ983047 OWV983047 PGR983047 PQN983047 QAJ983047 QKF983047 QUB983047 RDX983047 RNT983047 RXP983047 SHL983047 SRH983047 TBD983047 TKZ983047 TUV983047 UER983047 UON983047 UYJ983047 VIF983047 VSB983047 WBX983047 WLT983047 WVP983047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sheetPr>
  <dimension ref="A1:AK182"/>
  <sheetViews>
    <sheetView showGridLines="0" tabSelected="1" view="pageBreakPreview" zoomScale="60" zoomScaleNormal="100" workbookViewId="0">
      <pane ySplit="3" topLeftCell="A4" activePane="bottomLeft" state="frozen"/>
      <selection activeCell="F19" sqref="F19"/>
      <selection pane="bottomLeft" activeCell="M3" sqref="M3"/>
    </sheetView>
  </sheetViews>
  <sheetFormatPr defaultRowHeight="13.5" x14ac:dyDescent="0.15"/>
  <cols>
    <col min="1" max="1" width="4.375" style="27" customWidth="1"/>
    <col min="2" max="3" width="10.625" style="27" customWidth="1"/>
    <col min="4" max="5" width="6.625" style="27" customWidth="1"/>
    <col min="6" max="7" width="11.625" style="27" customWidth="1"/>
    <col min="8" max="8" width="12.375" style="27" customWidth="1"/>
    <col min="9" max="9" width="10.625" style="27" customWidth="1"/>
    <col min="10" max="11" width="6.625" style="27" customWidth="1"/>
    <col min="12" max="12" width="12.625" style="27" customWidth="1"/>
    <col min="13" max="13" width="11.75" style="27" customWidth="1"/>
    <col min="14" max="14" width="6.625" style="27" customWidth="1"/>
    <col min="15" max="18" width="9" style="27"/>
    <col min="19" max="19" width="4.625" style="27" customWidth="1"/>
    <col min="20" max="20" width="5.75" style="333" customWidth="1"/>
    <col min="21" max="21" width="7.75" style="333" customWidth="1"/>
    <col min="22" max="22" width="7.75" style="27" customWidth="1"/>
    <col min="23" max="23" width="7.125" style="27" customWidth="1"/>
    <col min="24" max="24" width="9" style="27"/>
    <col min="25" max="25" width="9" style="27" customWidth="1"/>
    <col min="26" max="26" width="9" style="27"/>
    <col min="27" max="27" width="5.375" style="27" customWidth="1"/>
    <col min="28" max="256" width="9" style="27"/>
    <col min="257" max="257" width="4.375" style="27" customWidth="1"/>
    <col min="258" max="259" width="10.625" style="27" customWidth="1"/>
    <col min="260" max="261" width="6.625" style="27" customWidth="1"/>
    <col min="262" max="263" width="11.625" style="27" customWidth="1"/>
    <col min="264" max="264" width="12.375" style="27" customWidth="1"/>
    <col min="265" max="265" width="10.625" style="27" customWidth="1"/>
    <col min="266" max="267" width="6.625" style="27" customWidth="1"/>
    <col min="268" max="268" width="12.625" style="27" customWidth="1"/>
    <col min="269" max="269" width="11.75" style="27" customWidth="1"/>
    <col min="270" max="270" width="6.625" style="27" customWidth="1"/>
    <col min="271" max="274" width="9" style="27"/>
    <col min="275" max="275" width="4.625" style="27" customWidth="1"/>
    <col min="276" max="276" width="5.75" style="27" customWidth="1"/>
    <col min="277" max="278" width="7.75" style="27" customWidth="1"/>
    <col min="279" max="279" width="7.125" style="27" customWidth="1"/>
    <col min="280" max="280" width="9" style="27"/>
    <col min="281" max="281" width="9" style="27" customWidth="1"/>
    <col min="282" max="282" width="9" style="27"/>
    <col min="283" max="283" width="5.375" style="27" customWidth="1"/>
    <col min="284" max="512" width="9" style="27"/>
    <col min="513" max="513" width="4.375" style="27" customWidth="1"/>
    <col min="514" max="515" width="10.625" style="27" customWidth="1"/>
    <col min="516" max="517" width="6.625" style="27" customWidth="1"/>
    <col min="518" max="519" width="11.625" style="27" customWidth="1"/>
    <col min="520" max="520" width="12.375" style="27" customWidth="1"/>
    <col min="521" max="521" width="10.625" style="27" customWidth="1"/>
    <col min="522" max="523" width="6.625" style="27" customWidth="1"/>
    <col min="524" max="524" width="12.625" style="27" customWidth="1"/>
    <col min="525" max="525" width="11.75" style="27" customWidth="1"/>
    <col min="526" max="526" width="6.625" style="27" customWidth="1"/>
    <col min="527" max="530" width="9" style="27"/>
    <col min="531" max="531" width="4.625" style="27" customWidth="1"/>
    <col min="532" max="532" width="5.75" style="27" customWidth="1"/>
    <col min="533" max="534" width="7.75" style="27" customWidth="1"/>
    <col min="535" max="535" width="7.125" style="27" customWidth="1"/>
    <col min="536" max="536" width="9" style="27"/>
    <col min="537" max="537" width="9" style="27" customWidth="1"/>
    <col min="538" max="538" width="9" style="27"/>
    <col min="539" max="539" width="5.375" style="27" customWidth="1"/>
    <col min="540" max="768" width="9" style="27"/>
    <col min="769" max="769" width="4.375" style="27" customWidth="1"/>
    <col min="770" max="771" width="10.625" style="27" customWidth="1"/>
    <col min="772" max="773" width="6.625" style="27" customWidth="1"/>
    <col min="774" max="775" width="11.625" style="27" customWidth="1"/>
    <col min="776" max="776" width="12.375" style="27" customWidth="1"/>
    <col min="777" max="777" width="10.625" style="27" customWidth="1"/>
    <col min="778" max="779" width="6.625" style="27" customWidth="1"/>
    <col min="780" max="780" width="12.625" style="27" customWidth="1"/>
    <col min="781" max="781" width="11.75" style="27" customWidth="1"/>
    <col min="782" max="782" width="6.625" style="27" customWidth="1"/>
    <col min="783" max="786" width="9" style="27"/>
    <col min="787" max="787" width="4.625" style="27" customWidth="1"/>
    <col min="788" max="788" width="5.75" style="27" customWidth="1"/>
    <col min="789" max="790" width="7.75" style="27" customWidth="1"/>
    <col min="791" max="791" width="7.125" style="27" customWidth="1"/>
    <col min="792" max="792" width="9" style="27"/>
    <col min="793" max="793" width="9" style="27" customWidth="1"/>
    <col min="794" max="794" width="9" style="27"/>
    <col min="795" max="795" width="5.375" style="27" customWidth="1"/>
    <col min="796" max="1024" width="9" style="27"/>
    <col min="1025" max="1025" width="4.375" style="27" customWidth="1"/>
    <col min="1026" max="1027" width="10.625" style="27" customWidth="1"/>
    <col min="1028" max="1029" width="6.625" style="27" customWidth="1"/>
    <col min="1030" max="1031" width="11.625" style="27" customWidth="1"/>
    <col min="1032" max="1032" width="12.375" style="27" customWidth="1"/>
    <col min="1033" max="1033" width="10.625" style="27" customWidth="1"/>
    <col min="1034" max="1035" width="6.625" style="27" customWidth="1"/>
    <col min="1036" max="1036" width="12.625" style="27" customWidth="1"/>
    <col min="1037" max="1037" width="11.75" style="27" customWidth="1"/>
    <col min="1038" max="1038" width="6.625" style="27" customWidth="1"/>
    <col min="1039" max="1042" width="9" style="27"/>
    <col min="1043" max="1043" width="4.625" style="27" customWidth="1"/>
    <col min="1044" max="1044" width="5.75" style="27" customWidth="1"/>
    <col min="1045" max="1046" width="7.75" style="27" customWidth="1"/>
    <col min="1047" max="1047" width="7.125" style="27" customWidth="1"/>
    <col min="1048" max="1048" width="9" style="27"/>
    <col min="1049" max="1049" width="9" style="27" customWidth="1"/>
    <col min="1050" max="1050" width="9" style="27"/>
    <col min="1051" max="1051" width="5.375" style="27" customWidth="1"/>
    <col min="1052" max="1280" width="9" style="27"/>
    <col min="1281" max="1281" width="4.375" style="27" customWidth="1"/>
    <col min="1282" max="1283" width="10.625" style="27" customWidth="1"/>
    <col min="1284" max="1285" width="6.625" style="27" customWidth="1"/>
    <col min="1286" max="1287" width="11.625" style="27" customWidth="1"/>
    <col min="1288" max="1288" width="12.375" style="27" customWidth="1"/>
    <col min="1289" max="1289" width="10.625" style="27" customWidth="1"/>
    <col min="1290" max="1291" width="6.625" style="27" customWidth="1"/>
    <col min="1292" max="1292" width="12.625" style="27" customWidth="1"/>
    <col min="1293" max="1293" width="11.75" style="27" customWidth="1"/>
    <col min="1294" max="1294" width="6.625" style="27" customWidth="1"/>
    <col min="1295" max="1298" width="9" style="27"/>
    <col min="1299" max="1299" width="4.625" style="27" customWidth="1"/>
    <col min="1300" max="1300" width="5.75" style="27" customWidth="1"/>
    <col min="1301" max="1302" width="7.75" style="27" customWidth="1"/>
    <col min="1303" max="1303" width="7.125" style="27" customWidth="1"/>
    <col min="1304" max="1304" width="9" style="27"/>
    <col min="1305" max="1305" width="9" style="27" customWidth="1"/>
    <col min="1306" max="1306" width="9" style="27"/>
    <col min="1307" max="1307" width="5.375" style="27" customWidth="1"/>
    <col min="1308" max="1536" width="9" style="27"/>
    <col min="1537" max="1537" width="4.375" style="27" customWidth="1"/>
    <col min="1538" max="1539" width="10.625" style="27" customWidth="1"/>
    <col min="1540" max="1541" width="6.625" style="27" customWidth="1"/>
    <col min="1542" max="1543" width="11.625" style="27" customWidth="1"/>
    <col min="1544" max="1544" width="12.375" style="27" customWidth="1"/>
    <col min="1545" max="1545" width="10.625" style="27" customWidth="1"/>
    <col min="1546" max="1547" width="6.625" style="27" customWidth="1"/>
    <col min="1548" max="1548" width="12.625" style="27" customWidth="1"/>
    <col min="1549" max="1549" width="11.75" style="27" customWidth="1"/>
    <col min="1550" max="1550" width="6.625" style="27" customWidth="1"/>
    <col min="1551" max="1554" width="9" style="27"/>
    <col min="1555" max="1555" width="4.625" style="27" customWidth="1"/>
    <col min="1556" max="1556" width="5.75" style="27" customWidth="1"/>
    <col min="1557" max="1558" width="7.75" style="27" customWidth="1"/>
    <col min="1559" max="1559" width="7.125" style="27" customWidth="1"/>
    <col min="1560" max="1560" width="9" style="27"/>
    <col min="1561" max="1561" width="9" style="27" customWidth="1"/>
    <col min="1562" max="1562" width="9" style="27"/>
    <col min="1563" max="1563" width="5.375" style="27" customWidth="1"/>
    <col min="1564" max="1792" width="9" style="27"/>
    <col min="1793" max="1793" width="4.375" style="27" customWidth="1"/>
    <col min="1794" max="1795" width="10.625" style="27" customWidth="1"/>
    <col min="1796" max="1797" width="6.625" style="27" customWidth="1"/>
    <col min="1798" max="1799" width="11.625" style="27" customWidth="1"/>
    <col min="1800" max="1800" width="12.375" style="27" customWidth="1"/>
    <col min="1801" max="1801" width="10.625" style="27" customWidth="1"/>
    <col min="1802" max="1803" width="6.625" style="27" customWidth="1"/>
    <col min="1804" max="1804" width="12.625" style="27" customWidth="1"/>
    <col min="1805" max="1805" width="11.75" style="27" customWidth="1"/>
    <col min="1806" max="1806" width="6.625" style="27" customWidth="1"/>
    <col min="1807" max="1810" width="9" style="27"/>
    <col min="1811" max="1811" width="4.625" style="27" customWidth="1"/>
    <col min="1812" max="1812" width="5.75" style="27" customWidth="1"/>
    <col min="1813" max="1814" width="7.75" style="27" customWidth="1"/>
    <col min="1815" max="1815" width="7.125" style="27" customWidth="1"/>
    <col min="1816" max="1816" width="9" style="27"/>
    <col min="1817" max="1817" width="9" style="27" customWidth="1"/>
    <col min="1818" max="1818" width="9" style="27"/>
    <col min="1819" max="1819" width="5.375" style="27" customWidth="1"/>
    <col min="1820" max="2048" width="9" style="27"/>
    <col min="2049" max="2049" width="4.375" style="27" customWidth="1"/>
    <col min="2050" max="2051" width="10.625" style="27" customWidth="1"/>
    <col min="2052" max="2053" width="6.625" style="27" customWidth="1"/>
    <col min="2054" max="2055" width="11.625" style="27" customWidth="1"/>
    <col min="2056" max="2056" width="12.375" style="27" customWidth="1"/>
    <col min="2057" max="2057" width="10.625" style="27" customWidth="1"/>
    <col min="2058" max="2059" width="6.625" style="27" customWidth="1"/>
    <col min="2060" max="2060" width="12.625" style="27" customWidth="1"/>
    <col min="2061" max="2061" width="11.75" style="27" customWidth="1"/>
    <col min="2062" max="2062" width="6.625" style="27" customWidth="1"/>
    <col min="2063" max="2066" width="9" style="27"/>
    <col min="2067" max="2067" width="4.625" style="27" customWidth="1"/>
    <col min="2068" max="2068" width="5.75" style="27" customWidth="1"/>
    <col min="2069" max="2070" width="7.75" style="27" customWidth="1"/>
    <col min="2071" max="2071" width="7.125" style="27" customWidth="1"/>
    <col min="2072" max="2072" width="9" style="27"/>
    <col min="2073" max="2073" width="9" style="27" customWidth="1"/>
    <col min="2074" max="2074" width="9" style="27"/>
    <col min="2075" max="2075" width="5.375" style="27" customWidth="1"/>
    <col min="2076" max="2304" width="9" style="27"/>
    <col min="2305" max="2305" width="4.375" style="27" customWidth="1"/>
    <col min="2306" max="2307" width="10.625" style="27" customWidth="1"/>
    <col min="2308" max="2309" width="6.625" style="27" customWidth="1"/>
    <col min="2310" max="2311" width="11.625" style="27" customWidth="1"/>
    <col min="2312" max="2312" width="12.375" style="27" customWidth="1"/>
    <col min="2313" max="2313" width="10.625" style="27" customWidth="1"/>
    <col min="2314" max="2315" width="6.625" style="27" customWidth="1"/>
    <col min="2316" max="2316" width="12.625" style="27" customWidth="1"/>
    <col min="2317" max="2317" width="11.75" style="27" customWidth="1"/>
    <col min="2318" max="2318" width="6.625" style="27" customWidth="1"/>
    <col min="2319" max="2322" width="9" style="27"/>
    <col min="2323" max="2323" width="4.625" style="27" customWidth="1"/>
    <col min="2324" max="2324" width="5.75" style="27" customWidth="1"/>
    <col min="2325" max="2326" width="7.75" style="27" customWidth="1"/>
    <col min="2327" max="2327" width="7.125" style="27" customWidth="1"/>
    <col min="2328" max="2328" width="9" style="27"/>
    <col min="2329" max="2329" width="9" style="27" customWidth="1"/>
    <col min="2330" max="2330" width="9" style="27"/>
    <col min="2331" max="2331" width="5.375" style="27" customWidth="1"/>
    <col min="2332" max="2560" width="9" style="27"/>
    <col min="2561" max="2561" width="4.375" style="27" customWidth="1"/>
    <col min="2562" max="2563" width="10.625" style="27" customWidth="1"/>
    <col min="2564" max="2565" width="6.625" style="27" customWidth="1"/>
    <col min="2566" max="2567" width="11.625" style="27" customWidth="1"/>
    <col min="2568" max="2568" width="12.375" style="27" customWidth="1"/>
    <col min="2569" max="2569" width="10.625" style="27" customWidth="1"/>
    <col min="2570" max="2571" width="6.625" style="27" customWidth="1"/>
    <col min="2572" max="2572" width="12.625" style="27" customWidth="1"/>
    <col min="2573" max="2573" width="11.75" style="27" customWidth="1"/>
    <col min="2574" max="2574" width="6.625" style="27" customWidth="1"/>
    <col min="2575" max="2578" width="9" style="27"/>
    <col min="2579" max="2579" width="4.625" style="27" customWidth="1"/>
    <col min="2580" max="2580" width="5.75" style="27" customWidth="1"/>
    <col min="2581" max="2582" width="7.75" style="27" customWidth="1"/>
    <col min="2583" max="2583" width="7.125" style="27" customWidth="1"/>
    <col min="2584" max="2584" width="9" style="27"/>
    <col min="2585" max="2585" width="9" style="27" customWidth="1"/>
    <col min="2586" max="2586" width="9" style="27"/>
    <col min="2587" max="2587" width="5.375" style="27" customWidth="1"/>
    <col min="2588" max="2816" width="9" style="27"/>
    <col min="2817" max="2817" width="4.375" style="27" customWidth="1"/>
    <col min="2818" max="2819" width="10.625" style="27" customWidth="1"/>
    <col min="2820" max="2821" width="6.625" style="27" customWidth="1"/>
    <col min="2822" max="2823" width="11.625" style="27" customWidth="1"/>
    <col min="2824" max="2824" width="12.375" style="27" customWidth="1"/>
    <col min="2825" max="2825" width="10.625" style="27" customWidth="1"/>
    <col min="2826" max="2827" width="6.625" style="27" customWidth="1"/>
    <col min="2828" max="2828" width="12.625" style="27" customWidth="1"/>
    <col min="2829" max="2829" width="11.75" style="27" customWidth="1"/>
    <col min="2830" max="2830" width="6.625" style="27" customWidth="1"/>
    <col min="2831" max="2834" width="9" style="27"/>
    <col min="2835" max="2835" width="4.625" style="27" customWidth="1"/>
    <col min="2836" max="2836" width="5.75" style="27" customWidth="1"/>
    <col min="2837" max="2838" width="7.75" style="27" customWidth="1"/>
    <col min="2839" max="2839" width="7.125" style="27" customWidth="1"/>
    <col min="2840" max="2840" width="9" style="27"/>
    <col min="2841" max="2841" width="9" style="27" customWidth="1"/>
    <col min="2842" max="2842" width="9" style="27"/>
    <col min="2843" max="2843" width="5.375" style="27" customWidth="1"/>
    <col min="2844" max="3072" width="9" style="27"/>
    <col min="3073" max="3073" width="4.375" style="27" customWidth="1"/>
    <col min="3074" max="3075" width="10.625" style="27" customWidth="1"/>
    <col min="3076" max="3077" width="6.625" style="27" customWidth="1"/>
    <col min="3078" max="3079" width="11.625" style="27" customWidth="1"/>
    <col min="3080" max="3080" width="12.375" style="27" customWidth="1"/>
    <col min="3081" max="3081" width="10.625" style="27" customWidth="1"/>
    <col min="3082" max="3083" width="6.625" style="27" customWidth="1"/>
    <col min="3084" max="3084" width="12.625" style="27" customWidth="1"/>
    <col min="3085" max="3085" width="11.75" style="27" customWidth="1"/>
    <col min="3086" max="3086" width="6.625" style="27" customWidth="1"/>
    <col min="3087" max="3090" width="9" style="27"/>
    <col min="3091" max="3091" width="4.625" style="27" customWidth="1"/>
    <col min="3092" max="3092" width="5.75" style="27" customWidth="1"/>
    <col min="3093" max="3094" width="7.75" style="27" customWidth="1"/>
    <col min="3095" max="3095" width="7.125" style="27" customWidth="1"/>
    <col min="3096" max="3096" width="9" style="27"/>
    <col min="3097" max="3097" width="9" style="27" customWidth="1"/>
    <col min="3098" max="3098" width="9" style="27"/>
    <col min="3099" max="3099" width="5.375" style="27" customWidth="1"/>
    <col min="3100" max="3328" width="9" style="27"/>
    <col min="3329" max="3329" width="4.375" style="27" customWidth="1"/>
    <col min="3330" max="3331" width="10.625" style="27" customWidth="1"/>
    <col min="3332" max="3333" width="6.625" style="27" customWidth="1"/>
    <col min="3334" max="3335" width="11.625" style="27" customWidth="1"/>
    <col min="3336" max="3336" width="12.375" style="27" customWidth="1"/>
    <col min="3337" max="3337" width="10.625" style="27" customWidth="1"/>
    <col min="3338" max="3339" width="6.625" style="27" customWidth="1"/>
    <col min="3340" max="3340" width="12.625" style="27" customWidth="1"/>
    <col min="3341" max="3341" width="11.75" style="27" customWidth="1"/>
    <col min="3342" max="3342" width="6.625" style="27" customWidth="1"/>
    <col min="3343" max="3346" width="9" style="27"/>
    <col min="3347" max="3347" width="4.625" style="27" customWidth="1"/>
    <col min="3348" max="3348" width="5.75" style="27" customWidth="1"/>
    <col min="3349" max="3350" width="7.75" style="27" customWidth="1"/>
    <col min="3351" max="3351" width="7.125" style="27" customWidth="1"/>
    <col min="3352" max="3352" width="9" style="27"/>
    <col min="3353" max="3353" width="9" style="27" customWidth="1"/>
    <col min="3354" max="3354" width="9" style="27"/>
    <col min="3355" max="3355" width="5.375" style="27" customWidth="1"/>
    <col min="3356" max="3584" width="9" style="27"/>
    <col min="3585" max="3585" width="4.375" style="27" customWidth="1"/>
    <col min="3586" max="3587" width="10.625" style="27" customWidth="1"/>
    <col min="3588" max="3589" width="6.625" style="27" customWidth="1"/>
    <col min="3590" max="3591" width="11.625" style="27" customWidth="1"/>
    <col min="3592" max="3592" width="12.375" style="27" customWidth="1"/>
    <col min="3593" max="3593" width="10.625" style="27" customWidth="1"/>
    <col min="3594" max="3595" width="6.625" style="27" customWidth="1"/>
    <col min="3596" max="3596" width="12.625" style="27" customWidth="1"/>
    <col min="3597" max="3597" width="11.75" style="27" customWidth="1"/>
    <col min="3598" max="3598" width="6.625" style="27" customWidth="1"/>
    <col min="3599" max="3602" width="9" style="27"/>
    <col min="3603" max="3603" width="4.625" style="27" customWidth="1"/>
    <col min="3604" max="3604" width="5.75" style="27" customWidth="1"/>
    <col min="3605" max="3606" width="7.75" style="27" customWidth="1"/>
    <col min="3607" max="3607" width="7.125" style="27" customWidth="1"/>
    <col min="3608" max="3608" width="9" style="27"/>
    <col min="3609" max="3609" width="9" style="27" customWidth="1"/>
    <col min="3610" max="3610" width="9" style="27"/>
    <col min="3611" max="3611" width="5.375" style="27" customWidth="1"/>
    <col min="3612" max="3840" width="9" style="27"/>
    <col min="3841" max="3841" width="4.375" style="27" customWidth="1"/>
    <col min="3842" max="3843" width="10.625" style="27" customWidth="1"/>
    <col min="3844" max="3845" width="6.625" style="27" customWidth="1"/>
    <col min="3846" max="3847" width="11.625" style="27" customWidth="1"/>
    <col min="3848" max="3848" width="12.375" style="27" customWidth="1"/>
    <col min="3849" max="3849" width="10.625" style="27" customWidth="1"/>
    <col min="3850" max="3851" width="6.625" style="27" customWidth="1"/>
    <col min="3852" max="3852" width="12.625" style="27" customWidth="1"/>
    <col min="3853" max="3853" width="11.75" style="27" customWidth="1"/>
    <col min="3854" max="3854" width="6.625" style="27" customWidth="1"/>
    <col min="3855" max="3858" width="9" style="27"/>
    <col min="3859" max="3859" width="4.625" style="27" customWidth="1"/>
    <col min="3860" max="3860" width="5.75" style="27" customWidth="1"/>
    <col min="3861" max="3862" width="7.75" style="27" customWidth="1"/>
    <col min="3863" max="3863" width="7.125" style="27" customWidth="1"/>
    <col min="3864" max="3864" width="9" style="27"/>
    <col min="3865" max="3865" width="9" style="27" customWidth="1"/>
    <col min="3866" max="3866" width="9" style="27"/>
    <col min="3867" max="3867" width="5.375" style="27" customWidth="1"/>
    <col min="3868" max="4096" width="9" style="27"/>
    <col min="4097" max="4097" width="4.375" style="27" customWidth="1"/>
    <col min="4098" max="4099" width="10.625" style="27" customWidth="1"/>
    <col min="4100" max="4101" width="6.625" style="27" customWidth="1"/>
    <col min="4102" max="4103" width="11.625" style="27" customWidth="1"/>
    <col min="4104" max="4104" width="12.375" style="27" customWidth="1"/>
    <col min="4105" max="4105" width="10.625" style="27" customWidth="1"/>
    <col min="4106" max="4107" width="6.625" style="27" customWidth="1"/>
    <col min="4108" max="4108" width="12.625" style="27" customWidth="1"/>
    <col min="4109" max="4109" width="11.75" style="27" customWidth="1"/>
    <col min="4110" max="4110" width="6.625" style="27" customWidth="1"/>
    <col min="4111" max="4114" width="9" style="27"/>
    <col min="4115" max="4115" width="4.625" style="27" customWidth="1"/>
    <col min="4116" max="4116" width="5.75" style="27" customWidth="1"/>
    <col min="4117" max="4118" width="7.75" style="27" customWidth="1"/>
    <col min="4119" max="4119" width="7.125" style="27" customWidth="1"/>
    <col min="4120" max="4120" width="9" style="27"/>
    <col min="4121" max="4121" width="9" style="27" customWidth="1"/>
    <col min="4122" max="4122" width="9" style="27"/>
    <col min="4123" max="4123" width="5.375" style="27" customWidth="1"/>
    <col min="4124" max="4352" width="9" style="27"/>
    <col min="4353" max="4353" width="4.375" style="27" customWidth="1"/>
    <col min="4354" max="4355" width="10.625" style="27" customWidth="1"/>
    <col min="4356" max="4357" width="6.625" style="27" customWidth="1"/>
    <col min="4358" max="4359" width="11.625" style="27" customWidth="1"/>
    <col min="4360" max="4360" width="12.375" style="27" customWidth="1"/>
    <col min="4361" max="4361" width="10.625" style="27" customWidth="1"/>
    <col min="4362" max="4363" width="6.625" style="27" customWidth="1"/>
    <col min="4364" max="4364" width="12.625" style="27" customWidth="1"/>
    <col min="4365" max="4365" width="11.75" style="27" customWidth="1"/>
    <col min="4366" max="4366" width="6.625" style="27" customWidth="1"/>
    <col min="4367" max="4370" width="9" style="27"/>
    <col min="4371" max="4371" width="4.625" style="27" customWidth="1"/>
    <col min="4372" max="4372" width="5.75" style="27" customWidth="1"/>
    <col min="4373" max="4374" width="7.75" style="27" customWidth="1"/>
    <col min="4375" max="4375" width="7.125" style="27" customWidth="1"/>
    <col min="4376" max="4376" width="9" style="27"/>
    <col min="4377" max="4377" width="9" style="27" customWidth="1"/>
    <col min="4378" max="4378" width="9" style="27"/>
    <col min="4379" max="4379" width="5.375" style="27" customWidth="1"/>
    <col min="4380" max="4608" width="9" style="27"/>
    <col min="4609" max="4609" width="4.375" style="27" customWidth="1"/>
    <col min="4610" max="4611" width="10.625" style="27" customWidth="1"/>
    <col min="4612" max="4613" width="6.625" style="27" customWidth="1"/>
    <col min="4614" max="4615" width="11.625" style="27" customWidth="1"/>
    <col min="4616" max="4616" width="12.375" style="27" customWidth="1"/>
    <col min="4617" max="4617" width="10.625" style="27" customWidth="1"/>
    <col min="4618" max="4619" width="6.625" style="27" customWidth="1"/>
    <col min="4620" max="4620" width="12.625" style="27" customWidth="1"/>
    <col min="4621" max="4621" width="11.75" style="27" customWidth="1"/>
    <col min="4622" max="4622" width="6.625" style="27" customWidth="1"/>
    <col min="4623" max="4626" width="9" style="27"/>
    <col min="4627" max="4627" width="4.625" style="27" customWidth="1"/>
    <col min="4628" max="4628" width="5.75" style="27" customWidth="1"/>
    <col min="4629" max="4630" width="7.75" style="27" customWidth="1"/>
    <col min="4631" max="4631" width="7.125" style="27" customWidth="1"/>
    <col min="4632" max="4632" width="9" style="27"/>
    <col min="4633" max="4633" width="9" style="27" customWidth="1"/>
    <col min="4634" max="4634" width="9" style="27"/>
    <col min="4635" max="4635" width="5.375" style="27" customWidth="1"/>
    <col min="4636" max="4864" width="9" style="27"/>
    <col min="4865" max="4865" width="4.375" style="27" customWidth="1"/>
    <col min="4866" max="4867" width="10.625" style="27" customWidth="1"/>
    <col min="4868" max="4869" width="6.625" style="27" customWidth="1"/>
    <col min="4870" max="4871" width="11.625" style="27" customWidth="1"/>
    <col min="4872" max="4872" width="12.375" style="27" customWidth="1"/>
    <col min="4873" max="4873" width="10.625" style="27" customWidth="1"/>
    <col min="4874" max="4875" width="6.625" style="27" customWidth="1"/>
    <col min="4876" max="4876" width="12.625" style="27" customWidth="1"/>
    <col min="4877" max="4877" width="11.75" style="27" customWidth="1"/>
    <col min="4878" max="4878" width="6.625" style="27" customWidth="1"/>
    <col min="4879" max="4882" width="9" style="27"/>
    <col min="4883" max="4883" width="4.625" style="27" customWidth="1"/>
    <col min="4884" max="4884" width="5.75" style="27" customWidth="1"/>
    <col min="4885" max="4886" width="7.75" style="27" customWidth="1"/>
    <col min="4887" max="4887" width="7.125" style="27" customWidth="1"/>
    <col min="4888" max="4888" width="9" style="27"/>
    <col min="4889" max="4889" width="9" style="27" customWidth="1"/>
    <col min="4890" max="4890" width="9" style="27"/>
    <col min="4891" max="4891" width="5.375" style="27" customWidth="1"/>
    <col min="4892" max="5120" width="9" style="27"/>
    <col min="5121" max="5121" width="4.375" style="27" customWidth="1"/>
    <col min="5122" max="5123" width="10.625" style="27" customWidth="1"/>
    <col min="5124" max="5125" width="6.625" style="27" customWidth="1"/>
    <col min="5126" max="5127" width="11.625" style="27" customWidth="1"/>
    <col min="5128" max="5128" width="12.375" style="27" customWidth="1"/>
    <col min="5129" max="5129" width="10.625" style="27" customWidth="1"/>
    <col min="5130" max="5131" width="6.625" style="27" customWidth="1"/>
    <col min="5132" max="5132" width="12.625" style="27" customWidth="1"/>
    <col min="5133" max="5133" width="11.75" style="27" customWidth="1"/>
    <col min="5134" max="5134" width="6.625" style="27" customWidth="1"/>
    <col min="5135" max="5138" width="9" style="27"/>
    <col min="5139" max="5139" width="4.625" style="27" customWidth="1"/>
    <col min="5140" max="5140" width="5.75" style="27" customWidth="1"/>
    <col min="5141" max="5142" width="7.75" style="27" customWidth="1"/>
    <col min="5143" max="5143" width="7.125" style="27" customWidth="1"/>
    <col min="5144" max="5144" width="9" style="27"/>
    <col min="5145" max="5145" width="9" style="27" customWidth="1"/>
    <col min="5146" max="5146" width="9" style="27"/>
    <col min="5147" max="5147" width="5.375" style="27" customWidth="1"/>
    <col min="5148" max="5376" width="9" style="27"/>
    <col min="5377" max="5377" width="4.375" style="27" customWidth="1"/>
    <col min="5378" max="5379" width="10.625" style="27" customWidth="1"/>
    <col min="5380" max="5381" width="6.625" style="27" customWidth="1"/>
    <col min="5382" max="5383" width="11.625" style="27" customWidth="1"/>
    <col min="5384" max="5384" width="12.375" style="27" customWidth="1"/>
    <col min="5385" max="5385" width="10.625" style="27" customWidth="1"/>
    <col min="5386" max="5387" width="6.625" style="27" customWidth="1"/>
    <col min="5388" max="5388" width="12.625" style="27" customWidth="1"/>
    <col min="5389" max="5389" width="11.75" style="27" customWidth="1"/>
    <col min="5390" max="5390" width="6.625" style="27" customWidth="1"/>
    <col min="5391" max="5394" width="9" style="27"/>
    <col min="5395" max="5395" width="4.625" style="27" customWidth="1"/>
    <col min="5396" max="5396" width="5.75" style="27" customWidth="1"/>
    <col min="5397" max="5398" width="7.75" style="27" customWidth="1"/>
    <col min="5399" max="5399" width="7.125" style="27" customWidth="1"/>
    <col min="5400" max="5400" width="9" style="27"/>
    <col min="5401" max="5401" width="9" style="27" customWidth="1"/>
    <col min="5402" max="5402" width="9" style="27"/>
    <col min="5403" max="5403" width="5.375" style="27" customWidth="1"/>
    <col min="5404" max="5632" width="9" style="27"/>
    <col min="5633" max="5633" width="4.375" style="27" customWidth="1"/>
    <col min="5634" max="5635" width="10.625" style="27" customWidth="1"/>
    <col min="5636" max="5637" width="6.625" style="27" customWidth="1"/>
    <col min="5638" max="5639" width="11.625" style="27" customWidth="1"/>
    <col min="5640" max="5640" width="12.375" style="27" customWidth="1"/>
    <col min="5641" max="5641" width="10.625" style="27" customWidth="1"/>
    <col min="5642" max="5643" width="6.625" style="27" customWidth="1"/>
    <col min="5644" max="5644" width="12.625" style="27" customWidth="1"/>
    <col min="5645" max="5645" width="11.75" style="27" customWidth="1"/>
    <col min="5646" max="5646" width="6.625" style="27" customWidth="1"/>
    <col min="5647" max="5650" width="9" style="27"/>
    <col min="5651" max="5651" width="4.625" style="27" customWidth="1"/>
    <col min="5652" max="5652" width="5.75" style="27" customWidth="1"/>
    <col min="5653" max="5654" width="7.75" style="27" customWidth="1"/>
    <col min="5655" max="5655" width="7.125" style="27" customWidth="1"/>
    <col min="5656" max="5656" width="9" style="27"/>
    <col min="5657" max="5657" width="9" style="27" customWidth="1"/>
    <col min="5658" max="5658" width="9" style="27"/>
    <col min="5659" max="5659" width="5.375" style="27" customWidth="1"/>
    <col min="5660" max="5888" width="9" style="27"/>
    <col min="5889" max="5889" width="4.375" style="27" customWidth="1"/>
    <col min="5890" max="5891" width="10.625" style="27" customWidth="1"/>
    <col min="5892" max="5893" width="6.625" style="27" customWidth="1"/>
    <col min="5894" max="5895" width="11.625" style="27" customWidth="1"/>
    <col min="5896" max="5896" width="12.375" style="27" customWidth="1"/>
    <col min="5897" max="5897" width="10.625" style="27" customWidth="1"/>
    <col min="5898" max="5899" width="6.625" style="27" customWidth="1"/>
    <col min="5900" max="5900" width="12.625" style="27" customWidth="1"/>
    <col min="5901" max="5901" width="11.75" style="27" customWidth="1"/>
    <col min="5902" max="5902" width="6.625" style="27" customWidth="1"/>
    <col min="5903" max="5906" width="9" style="27"/>
    <col min="5907" max="5907" width="4.625" style="27" customWidth="1"/>
    <col min="5908" max="5908" width="5.75" style="27" customWidth="1"/>
    <col min="5909" max="5910" width="7.75" style="27" customWidth="1"/>
    <col min="5911" max="5911" width="7.125" style="27" customWidth="1"/>
    <col min="5912" max="5912" width="9" style="27"/>
    <col min="5913" max="5913" width="9" style="27" customWidth="1"/>
    <col min="5914" max="5914" width="9" style="27"/>
    <col min="5915" max="5915" width="5.375" style="27" customWidth="1"/>
    <col min="5916" max="6144" width="9" style="27"/>
    <col min="6145" max="6145" width="4.375" style="27" customWidth="1"/>
    <col min="6146" max="6147" width="10.625" style="27" customWidth="1"/>
    <col min="6148" max="6149" width="6.625" style="27" customWidth="1"/>
    <col min="6150" max="6151" width="11.625" style="27" customWidth="1"/>
    <col min="6152" max="6152" width="12.375" style="27" customWidth="1"/>
    <col min="6153" max="6153" width="10.625" style="27" customWidth="1"/>
    <col min="6154" max="6155" width="6.625" style="27" customWidth="1"/>
    <col min="6156" max="6156" width="12.625" style="27" customWidth="1"/>
    <col min="6157" max="6157" width="11.75" style="27" customWidth="1"/>
    <col min="6158" max="6158" width="6.625" style="27" customWidth="1"/>
    <col min="6159" max="6162" width="9" style="27"/>
    <col min="6163" max="6163" width="4.625" style="27" customWidth="1"/>
    <col min="6164" max="6164" width="5.75" style="27" customWidth="1"/>
    <col min="6165" max="6166" width="7.75" style="27" customWidth="1"/>
    <col min="6167" max="6167" width="7.125" style="27" customWidth="1"/>
    <col min="6168" max="6168" width="9" style="27"/>
    <col min="6169" max="6169" width="9" style="27" customWidth="1"/>
    <col min="6170" max="6170" width="9" style="27"/>
    <col min="6171" max="6171" width="5.375" style="27" customWidth="1"/>
    <col min="6172" max="6400" width="9" style="27"/>
    <col min="6401" max="6401" width="4.375" style="27" customWidth="1"/>
    <col min="6402" max="6403" width="10.625" style="27" customWidth="1"/>
    <col min="6404" max="6405" width="6.625" style="27" customWidth="1"/>
    <col min="6406" max="6407" width="11.625" style="27" customWidth="1"/>
    <col min="6408" max="6408" width="12.375" style="27" customWidth="1"/>
    <col min="6409" max="6409" width="10.625" style="27" customWidth="1"/>
    <col min="6410" max="6411" width="6.625" style="27" customWidth="1"/>
    <col min="6412" max="6412" width="12.625" style="27" customWidth="1"/>
    <col min="6413" max="6413" width="11.75" style="27" customWidth="1"/>
    <col min="6414" max="6414" width="6.625" style="27" customWidth="1"/>
    <col min="6415" max="6418" width="9" style="27"/>
    <col min="6419" max="6419" width="4.625" style="27" customWidth="1"/>
    <col min="6420" max="6420" width="5.75" style="27" customWidth="1"/>
    <col min="6421" max="6422" width="7.75" style="27" customWidth="1"/>
    <col min="6423" max="6423" width="7.125" style="27" customWidth="1"/>
    <col min="6424" max="6424" width="9" style="27"/>
    <col min="6425" max="6425" width="9" style="27" customWidth="1"/>
    <col min="6426" max="6426" width="9" style="27"/>
    <col min="6427" max="6427" width="5.375" style="27" customWidth="1"/>
    <col min="6428" max="6656" width="9" style="27"/>
    <col min="6657" max="6657" width="4.375" style="27" customWidth="1"/>
    <col min="6658" max="6659" width="10.625" style="27" customWidth="1"/>
    <col min="6660" max="6661" width="6.625" style="27" customWidth="1"/>
    <col min="6662" max="6663" width="11.625" style="27" customWidth="1"/>
    <col min="6664" max="6664" width="12.375" style="27" customWidth="1"/>
    <col min="6665" max="6665" width="10.625" style="27" customWidth="1"/>
    <col min="6666" max="6667" width="6.625" style="27" customWidth="1"/>
    <col min="6668" max="6668" width="12.625" style="27" customWidth="1"/>
    <col min="6669" max="6669" width="11.75" style="27" customWidth="1"/>
    <col min="6670" max="6670" width="6.625" style="27" customWidth="1"/>
    <col min="6671" max="6674" width="9" style="27"/>
    <col min="6675" max="6675" width="4.625" style="27" customWidth="1"/>
    <col min="6676" max="6676" width="5.75" style="27" customWidth="1"/>
    <col min="6677" max="6678" width="7.75" style="27" customWidth="1"/>
    <col min="6679" max="6679" width="7.125" style="27" customWidth="1"/>
    <col min="6680" max="6680" width="9" style="27"/>
    <col min="6681" max="6681" width="9" style="27" customWidth="1"/>
    <col min="6682" max="6682" width="9" style="27"/>
    <col min="6683" max="6683" width="5.375" style="27" customWidth="1"/>
    <col min="6684" max="6912" width="9" style="27"/>
    <col min="6913" max="6913" width="4.375" style="27" customWidth="1"/>
    <col min="6914" max="6915" width="10.625" style="27" customWidth="1"/>
    <col min="6916" max="6917" width="6.625" style="27" customWidth="1"/>
    <col min="6918" max="6919" width="11.625" style="27" customWidth="1"/>
    <col min="6920" max="6920" width="12.375" style="27" customWidth="1"/>
    <col min="6921" max="6921" width="10.625" style="27" customWidth="1"/>
    <col min="6922" max="6923" width="6.625" style="27" customWidth="1"/>
    <col min="6924" max="6924" width="12.625" style="27" customWidth="1"/>
    <col min="6925" max="6925" width="11.75" style="27" customWidth="1"/>
    <col min="6926" max="6926" width="6.625" style="27" customWidth="1"/>
    <col min="6927" max="6930" width="9" style="27"/>
    <col min="6931" max="6931" width="4.625" style="27" customWidth="1"/>
    <col min="6932" max="6932" width="5.75" style="27" customWidth="1"/>
    <col min="6933" max="6934" width="7.75" style="27" customWidth="1"/>
    <col min="6935" max="6935" width="7.125" style="27" customWidth="1"/>
    <col min="6936" max="6936" width="9" style="27"/>
    <col min="6937" max="6937" width="9" style="27" customWidth="1"/>
    <col min="6938" max="6938" width="9" style="27"/>
    <col min="6939" max="6939" width="5.375" style="27" customWidth="1"/>
    <col min="6940" max="7168" width="9" style="27"/>
    <col min="7169" max="7169" width="4.375" style="27" customWidth="1"/>
    <col min="7170" max="7171" width="10.625" style="27" customWidth="1"/>
    <col min="7172" max="7173" width="6.625" style="27" customWidth="1"/>
    <col min="7174" max="7175" width="11.625" style="27" customWidth="1"/>
    <col min="7176" max="7176" width="12.375" style="27" customWidth="1"/>
    <col min="7177" max="7177" width="10.625" style="27" customWidth="1"/>
    <col min="7178" max="7179" width="6.625" style="27" customWidth="1"/>
    <col min="7180" max="7180" width="12.625" style="27" customWidth="1"/>
    <col min="7181" max="7181" width="11.75" style="27" customWidth="1"/>
    <col min="7182" max="7182" width="6.625" style="27" customWidth="1"/>
    <col min="7183" max="7186" width="9" style="27"/>
    <col min="7187" max="7187" width="4.625" style="27" customWidth="1"/>
    <col min="7188" max="7188" width="5.75" style="27" customWidth="1"/>
    <col min="7189" max="7190" width="7.75" style="27" customWidth="1"/>
    <col min="7191" max="7191" width="7.125" style="27" customWidth="1"/>
    <col min="7192" max="7192" width="9" style="27"/>
    <col min="7193" max="7193" width="9" style="27" customWidth="1"/>
    <col min="7194" max="7194" width="9" style="27"/>
    <col min="7195" max="7195" width="5.375" style="27" customWidth="1"/>
    <col min="7196" max="7424" width="9" style="27"/>
    <col min="7425" max="7425" width="4.375" style="27" customWidth="1"/>
    <col min="7426" max="7427" width="10.625" style="27" customWidth="1"/>
    <col min="7428" max="7429" width="6.625" style="27" customWidth="1"/>
    <col min="7430" max="7431" width="11.625" style="27" customWidth="1"/>
    <col min="7432" max="7432" width="12.375" style="27" customWidth="1"/>
    <col min="7433" max="7433" width="10.625" style="27" customWidth="1"/>
    <col min="7434" max="7435" width="6.625" style="27" customWidth="1"/>
    <col min="7436" max="7436" width="12.625" style="27" customWidth="1"/>
    <col min="7437" max="7437" width="11.75" style="27" customWidth="1"/>
    <col min="7438" max="7438" width="6.625" style="27" customWidth="1"/>
    <col min="7439" max="7442" width="9" style="27"/>
    <col min="7443" max="7443" width="4.625" style="27" customWidth="1"/>
    <col min="7444" max="7444" width="5.75" style="27" customWidth="1"/>
    <col min="7445" max="7446" width="7.75" style="27" customWidth="1"/>
    <col min="7447" max="7447" width="7.125" style="27" customWidth="1"/>
    <col min="7448" max="7448" width="9" style="27"/>
    <col min="7449" max="7449" width="9" style="27" customWidth="1"/>
    <col min="7450" max="7450" width="9" style="27"/>
    <col min="7451" max="7451" width="5.375" style="27" customWidth="1"/>
    <col min="7452" max="7680" width="9" style="27"/>
    <col min="7681" max="7681" width="4.375" style="27" customWidth="1"/>
    <col min="7682" max="7683" width="10.625" style="27" customWidth="1"/>
    <col min="7684" max="7685" width="6.625" style="27" customWidth="1"/>
    <col min="7686" max="7687" width="11.625" style="27" customWidth="1"/>
    <col min="7688" max="7688" width="12.375" style="27" customWidth="1"/>
    <col min="7689" max="7689" width="10.625" style="27" customWidth="1"/>
    <col min="7690" max="7691" width="6.625" style="27" customWidth="1"/>
    <col min="7692" max="7692" width="12.625" style="27" customWidth="1"/>
    <col min="7693" max="7693" width="11.75" style="27" customWidth="1"/>
    <col min="7694" max="7694" width="6.625" style="27" customWidth="1"/>
    <col min="7695" max="7698" width="9" style="27"/>
    <col min="7699" max="7699" width="4.625" style="27" customWidth="1"/>
    <col min="7700" max="7700" width="5.75" style="27" customWidth="1"/>
    <col min="7701" max="7702" width="7.75" style="27" customWidth="1"/>
    <col min="7703" max="7703" width="7.125" style="27" customWidth="1"/>
    <col min="7704" max="7704" width="9" style="27"/>
    <col min="7705" max="7705" width="9" style="27" customWidth="1"/>
    <col min="7706" max="7706" width="9" style="27"/>
    <col min="7707" max="7707" width="5.375" style="27" customWidth="1"/>
    <col min="7708" max="7936" width="9" style="27"/>
    <col min="7937" max="7937" width="4.375" style="27" customWidth="1"/>
    <col min="7938" max="7939" width="10.625" style="27" customWidth="1"/>
    <col min="7940" max="7941" width="6.625" style="27" customWidth="1"/>
    <col min="7942" max="7943" width="11.625" style="27" customWidth="1"/>
    <col min="7944" max="7944" width="12.375" style="27" customWidth="1"/>
    <col min="7945" max="7945" width="10.625" style="27" customWidth="1"/>
    <col min="7946" max="7947" width="6.625" style="27" customWidth="1"/>
    <col min="7948" max="7948" width="12.625" style="27" customWidth="1"/>
    <col min="7949" max="7949" width="11.75" style="27" customWidth="1"/>
    <col min="7950" max="7950" width="6.625" style="27" customWidth="1"/>
    <col min="7951" max="7954" width="9" style="27"/>
    <col min="7955" max="7955" width="4.625" style="27" customWidth="1"/>
    <col min="7956" max="7956" width="5.75" style="27" customWidth="1"/>
    <col min="7957" max="7958" width="7.75" style="27" customWidth="1"/>
    <col min="7959" max="7959" width="7.125" style="27" customWidth="1"/>
    <col min="7960" max="7960" width="9" style="27"/>
    <col min="7961" max="7961" width="9" style="27" customWidth="1"/>
    <col min="7962" max="7962" width="9" style="27"/>
    <col min="7963" max="7963" width="5.375" style="27" customWidth="1"/>
    <col min="7964" max="8192" width="9" style="27"/>
    <col min="8193" max="8193" width="4.375" style="27" customWidth="1"/>
    <col min="8194" max="8195" width="10.625" style="27" customWidth="1"/>
    <col min="8196" max="8197" width="6.625" style="27" customWidth="1"/>
    <col min="8198" max="8199" width="11.625" style="27" customWidth="1"/>
    <col min="8200" max="8200" width="12.375" style="27" customWidth="1"/>
    <col min="8201" max="8201" width="10.625" style="27" customWidth="1"/>
    <col min="8202" max="8203" width="6.625" style="27" customWidth="1"/>
    <col min="8204" max="8204" width="12.625" style="27" customWidth="1"/>
    <col min="8205" max="8205" width="11.75" style="27" customWidth="1"/>
    <col min="8206" max="8206" width="6.625" style="27" customWidth="1"/>
    <col min="8207" max="8210" width="9" style="27"/>
    <col min="8211" max="8211" width="4.625" style="27" customWidth="1"/>
    <col min="8212" max="8212" width="5.75" style="27" customWidth="1"/>
    <col min="8213" max="8214" width="7.75" style="27" customWidth="1"/>
    <col min="8215" max="8215" width="7.125" style="27" customWidth="1"/>
    <col min="8216" max="8216" width="9" style="27"/>
    <col min="8217" max="8217" width="9" style="27" customWidth="1"/>
    <col min="8218" max="8218" width="9" style="27"/>
    <col min="8219" max="8219" width="5.375" style="27" customWidth="1"/>
    <col min="8220" max="8448" width="9" style="27"/>
    <col min="8449" max="8449" width="4.375" style="27" customWidth="1"/>
    <col min="8450" max="8451" width="10.625" style="27" customWidth="1"/>
    <col min="8452" max="8453" width="6.625" style="27" customWidth="1"/>
    <col min="8454" max="8455" width="11.625" style="27" customWidth="1"/>
    <col min="8456" max="8456" width="12.375" style="27" customWidth="1"/>
    <col min="8457" max="8457" width="10.625" style="27" customWidth="1"/>
    <col min="8458" max="8459" width="6.625" style="27" customWidth="1"/>
    <col min="8460" max="8460" width="12.625" style="27" customWidth="1"/>
    <col min="8461" max="8461" width="11.75" style="27" customWidth="1"/>
    <col min="8462" max="8462" width="6.625" style="27" customWidth="1"/>
    <col min="8463" max="8466" width="9" style="27"/>
    <col min="8467" max="8467" width="4.625" style="27" customWidth="1"/>
    <col min="8468" max="8468" width="5.75" style="27" customWidth="1"/>
    <col min="8469" max="8470" width="7.75" style="27" customWidth="1"/>
    <col min="8471" max="8471" width="7.125" style="27" customWidth="1"/>
    <col min="8472" max="8472" width="9" style="27"/>
    <col min="8473" max="8473" width="9" style="27" customWidth="1"/>
    <col min="8474" max="8474" width="9" style="27"/>
    <col min="8475" max="8475" width="5.375" style="27" customWidth="1"/>
    <col min="8476" max="8704" width="9" style="27"/>
    <col min="8705" max="8705" width="4.375" style="27" customWidth="1"/>
    <col min="8706" max="8707" width="10.625" style="27" customWidth="1"/>
    <col min="8708" max="8709" width="6.625" style="27" customWidth="1"/>
    <col min="8710" max="8711" width="11.625" style="27" customWidth="1"/>
    <col min="8712" max="8712" width="12.375" style="27" customWidth="1"/>
    <col min="8713" max="8713" width="10.625" style="27" customWidth="1"/>
    <col min="8714" max="8715" width="6.625" style="27" customWidth="1"/>
    <col min="8716" max="8716" width="12.625" style="27" customWidth="1"/>
    <col min="8717" max="8717" width="11.75" style="27" customWidth="1"/>
    <col min="8718" max="8718" width="6.625" style="27" customWidth="1"/>
    <col min="8719" max="8722" width="9" style="27"/>
    <col min="8723" max="8723" width="4.625" style="27" customWidth="1"/>
    <col min="8724" max="8724" width="5.75" style="27" customWidth="1"/>
    <col min="8725" max="8726" width="7.75" style="27" customWidth="1"/>
    <col min="8727" max="8727" width="7.125" style="27" customWidth="1"/>
    <col min="8728" max="8728" width="9" style="27"/>
    <col min="8729" max="8729" width="9" style="27" customWidth="1"/>
    <col min="8730" max="8730" width="9" style="27"/>
    <col min="8731" max="8731" width="5.375" style="27" customWidth="1"/>
    <col min="8732" max="8960" width="9" style="27"/>
    <col min="8961" max="8961" width="4.375" style="27" customWidth="1"/>
    <col min="8962" max="8963" width="10.625" style="27" customWidth="1"/>
    <col min="8964" max="8965" width="6.625" style="27" customWidth="1"/>
    <col min="8966" max="8967" width="11.625" style="27" customWidth="1"/>
    <col min="8968" max="8968" width="12.375" style="27" customWidth="1"/>
    <col min="8969" max="8969" width="10.625" style="27" customWidth="1"/>
    <col min="8970" max="8971" width="6.625" style="27" customWidth="1"/>
    <col min="8972" max="8972" width="12.625" style="27" customWidth="1"/>
    <col min="8973" max="8973" width="11.75" style="27" customWidth="1"/>
    <col min="8974" max="8974" width="6.625" style="27" customWidth="1"/>
    <col min="8975" max="8978" width="9" style="27"/>
    <col min="8979" max="8979" width="4.625" style="27" customWidth="1"/>
    <col min="8980" max="8980" width="5.75" style="27" customWidth="1"/>
    <col min="8981" max="8982" width="7.75" style="27" customWidth="1"/>
    <col min="8983" max="8983" width="7.125" style="27" customWidth="1"/>
    <col min="8984" max="8984" width="9" style="27"/>
    <col min="8985" max="8985" width="9" style="27" customWidth="1"/>
    <col min="8986" max="8986" width="9" style="27"/>
    <col min="8987" max="8987" width="5.375" style="27" customWidth="1"/>
    <col min="8988" max="9216" width="9" style="27"/>
    <col min="9217" max="9217" width="4.375" style="27" customWidth="1"/>
    <col min="9218" max="9219" width="10.625" style="27" customWidth="1"/>
    <col min="9220" max="9221" width="6.625" style="27" customWidth="1"/>
    <col min="9222" max="9223" width="11.625" style="27" customWidth="1"/>
    <col min="9224" max="9224" width="12.375" style="27" customWidth="1"/>
    <col min="9225" max="9225" width="10.625" style="27" customWidth="1"/>
    <col min="9226" max="9227" width="6.625" style="27" customWidth="1"/>
    <col min="9228" max="9228" width="12.625" style="27" customWidth="1"/>
    <col min="9229" max="9229" width="11.75" style="27" customWidth="1"/>
    <col min="9230" max="9230" width="6.625" style="27" customWidth="1"/>
    <col min="9231" max="9234" width="9" style="27"/>
    <col min="9235" max="9235" width="4.625" style="27" customWidth="1"/>
    <col min="9236" max="9236" width="5.75" style="27" customWidth="1"/>
    <col min="9237" max="9238" width="7.75" style="27" customWidth="1"/>
    <col min="9239" max="9239" width="7.125" style="27" customWidth="1"/>
    <col min="9240" max="9240" width="9" style="27"/>
    <col min="9241" max="9241" width="9" style="27" customWidth="1"/>
    <col min="9242" max="9242" width="9" style="27"/>
    <col min="9243" max="9243" width="5.375" style="27" customWidth="1"/>
    <col min="9244" max="9472" width="9" style="27"/>
    <col min="9473" max="9473" width="4.375" style="27" customWidth="1"/>
    <col min="9474" max="9475" width="10.625" style="27" customWidth="1"/>
    <col min="9476" max="9477" width="6.625" style="27" customWidth="1"/>
    <col min="9478" max="9479" width="11.625" style="27" customWidth="1"/>
    <col min="9480" max="9480" width="12.375" style="27" customWidth="1"/>
    <col min="9481" max="9481" width="10.625" style="27" customWidth="1"/>
    <col min="9482" max="9483" width="6.625" style="27" customWidth="1"/>
    <col min="9484" max="9484" width="12.625" style="27" customWidth="1"/>
    <col min="9485" max="9485" width="11.75" style="27" customWidth="1"/>
    <col min="9486" max="9486" width="6.625" style="27" customWidth="1"/>
    <col min="9487" max="9490" width="9" style="27"/>
    <col min="9491" max="9491" width="4.625" style="27" customWidth="1"/>
    <col min="9492" max="9492" width="5.75" style="27" customWidth="1"/>
    <col min="9493" max="9494" width="7.75" style="27" customWidth="1"/>
    <col min="9495" max="9495" width="7.125" style="27" customWidth="1"/>
    <col min="9496" max="9496" width="9" style="27"/>
    <col min="9497" max="9497" width="9" style="27" customWidth="1"/>
    <col min="9498" max="9498" width="9" style="27"/>
    <col min="9499" max="9499" width="5.375" style="27" customWidth="1"/>
    <col min="9500" max="9728" width="9" style="27"/>
    <col min="9729" max="9729" width="4.375" style="27" customWidth="1"/>
    <col min="9730" max="9731" width="10.625" style="27" customWidth="1"/>
    <col min="9732" max="9733" width="6.625" style="27" customWidth="1"/>
    <col min="9734" max="9735" width="11.625" style="27" customWidth="1"/>
    <col min="9736" max="9736" width="12.375" style="27" customWidth="1"/>
    <col min="9737" max="9737" width="10.625" style="27" customWidth="1"/>
    <col min="9738" max="9739" width="6.625" style="27" customWidth="1"/>
    <col min="9740" max="9740" width="12.625" style="27" customWidth="1"/>
    <col min="9741" max="9741" width="11.75" style="27" customWidth="1"/>
    <col min="9742" max="9742" width="6.625" style="27" customWidth="1"/>
    <col min="9743" max="9746" width="9" style="27"/>
    <col min="9747" max="9747" width="4.625" style="27" customWidth="1"/>
    <col min="9748" max="9748" width="5.75" style="27" customWidth="1"/>
    <col min="9749" max="9750" width="7.75" style="27" customWidth="1"/>
    <col min="9751" max="9751" width="7.125" style="27" customWidth="1"/>
    <col min="9752" max="9752" width="9" style="27"/>
    <col min="9753" max="9753" width="9" style="27" customWidth="1"/>
    <col min="9754" max="9754" width="9" style="27"/>
    <col min="9755" max="9755" width="5.375" style="27" customWidth="1"/>
    <col min="9756" max="9984" width="9" style="27"/>
    <col min="9985" max="9985" width="4.375" style="27" customWidth="1"/>
    <col min="9986" max="9987" width="10.625" style="27" customWidth="1"/>
    <col min="9988" max="9989" width="6.625" style="27" customWidth="1"/>
    <col min="9990" max="9991" width="11.625" style="27" customWidth="1"/>
    <col min="9992" max="9992" width="12.375" style="27" customWidth="1"/>
    <col min="9993" max="9993" width="10.625" style="27" customWidth="1"/>
    <col min="9994" max="9995" width="6.625" style="27" customWidth="1"/>
    <col min="9996" max="9996" width="12.625" style="27" customWidth="1"/>
    <col min="9997" max="9997" width="11.75" style="27" customWidth="1"/>
    <col min="9998" max="9998" width="6.625" style="27" customWidth="1"/>
    <col min="9999" max="10002" width="9" style="27"/>
    <col min="10003" max="10003" width="4.625" style="27" customWidth="1"/>
    <col min="10004" max="10004" width="5.75" style="27" customWidth="1"/>
    <col min="10005" max="10006" width="7.75" style="27" customWidth="1"/>
    <col min="10007" max="10007" width="7.125" style="27" customWidth="1"/>
    <col min="10008" max="10008" width="9" style="27"/>
    <col min="10009" max="10009" width="9" style="27" customWidth="1"/>
    <col min="10010" max="10010" width="9" style="27"/>
    <col min="10011" max="10011" width="5.375" style="27" customWidth="1"/>
    <col min="10012" max="10240" width="9" style="27"/>
    <col min="10241" max="10241" width="4.375" style="27" customWidth="1"/>
    <col min="10242" max="10243" width="10.625" style="27" customWidth="1"/>
    <col min="10244" max="10245" width="6.625" style="27" customWidth="1"/>
    <col min="10246" max="10247" width="11.625" style="27" customWidth="1"/>
    <col min="10248" max="10248" width="12.375" style="27" customWidth="1"/>
    <col min="10249" max="10249" width="10.625" style="27" customWidth="1"/>
    <col min="10250" max="10251" width="6.625" style="27" customWidth="1"/>
    <col min="10252" max="10252" width="12.625" style="27" customWidth="1"/>
    <col min="10253" max="10253" width="11.75" style="27" customWidth="1"/>
    <col min="10254" max="10254" width="6.625" style="27" customWidth="1"/>
    <col min="10255" max="10258" width="9" style="27"/>
    <col min="10259" max="10259" width="4.625" style="27" customWidth="1"/>
    <col min="10260" max="10260" width="5.75" style="27" customWidth="1"/>
    <col min="10261" max="10262" width="7.75" style="27" customWidth="1"/>
    <col min="10263" max="10263" width="7.125" style="27" customWidth="1"/>
    <col min="10264" max="10264" width="9" style="27"/>
    <col min="10265" max="10265" width="9" style="27" customWidth="1"/>
    <col min="10266" max="10266" width="9" style="27"/>
    <col min="10267" max="10267" width="5.375" style="27" customWidth="1"/>
    <col min="10268" max="10496" width="9" style="27"/>
    <col min="10497" max="10497" width="4.375" style="27" customWidth="1"/>
    <col min="10498" max="10499" width="10.625" style="27" customWidth="1"/>
    <col min="10500" max="10501" width="6.625" style="27" customWidth="1"/>
    <col min="10502" max="10503" width="11.625" style="27" customWidth="1"/>
    <col min="10504" max="10504" width="12.375" style="27" customWidth="1"/>
    <col min="10505" max="10505" width="10.625" style="27" customWidth="1"/>
    <col min="10506" max="10507" width="6.625" style="27" customWidth="1"/>
    <col min="10508" max="10508" width="12.625" style="27" customWidth="1"/>
    <col min="10509" max="10509" width="11.75" style="27" customWidth="1"/>
    <col min="10510" max="10510" width="6.625" style="27" customWidth="1"/>
    <col min="10511" max="10514" width="9" style="27"/>
    <col min="10515" max="10515" width="4.625" style="27" customWidth="1"/>
    <col min="10516" max="10516" width="5.75" style="27" customWidth="1"/>
    <col min="10517" max="10518" width="7.75" style="27" customWidth="1"/>
    <col min="10519" max="10519" width="7.125" style="27" customWidth="1"/>
    <col min="10520" max="10520" width="9" style="27"/>
    <col min="10521" max="10521" width="9" style="27" customWidth="1"/>
    <col min="10522" max="10522" width="9" style="27"/>
    <col min="10523" max="10523" width="5.375" style="27" customWidth="1"/>
    <col min="10524" max="10752" width="9" style="27"/>
    <col min="10753" max="10753" width="4.375" style="27" customWidth="1"/>
    <col min="10754" max="10755" width="10.625" style="27" customWidth="1"/>
    <col min="10756" max="10757" width="6.625" style="27" customWidth="1"/>
    <col min="10758" max="10759" width="11.625" style="27" customWidth="1"/>
    <col min="10760" max="10760" width="12.375" style="27" customWidth="1"/>
    <col min="10761" max="10761" width="10.625" style="27" customWidth="1"/>
    <col min="10762" max="10763" width="6.625" style="27" customWidth="1"/>
    <col min="10764" max="10764" width="12.625" style="27" customWidth="1"/>
    <col min="10765" max="10765" width="11.75" style="27" customWidth="1"/>
    <col min="10766" max="10766" width="6.625" style="27" customWidth="1"/>
    <col min="10767" max="10770" width="9" style="27"/>
    <col min="10771" max="10771" width="4.625" style="27" customWidth="1"/>
    <col min="10772" max="10772" width="5.75" style="27" customWidth="1"/>
    <col min="10773" max="10774" width="7.75" style="27" customWidth="1"/>
    <col min="10775" max="10775" width="7.125" style="27" customWidth="1"/>
    <col min="10776" max="10776" width="9" style="27"/>
    <col min="10777" max="10777" width="9" style="27" customWidth="1"/>
    <col min="10778" max="10778" width="9" style="27"/>
    <col min="10779" max="10779" width="5.375" style="27" customWidth="1"/>
    <col min="10780" max="11008" width="9" style="27"/>
    <col min="11009" max="11009" width="4.375" style="27" customWidth="1"/>
    <col min="11010" max="11011" width="10.625" style="27" customWidth="1"/>
    <col min="11012" max="11013" width="6.625" style="27" customWidth="1"/>
    <col min="11014" max="11015" width="11.625" style="27" customWidth="1"/>
    <col min="11016" max="11016" width="12.375" style="27" customWidth="1"/>
    <col min="11017" max="11017" width="10.625" style="27" customWidth="1"/>
    <col min="11018" max="11019" width="6.625" style="27" customWidth="1"/>
    <col min="11020" max="11020" width="12.625" style="27" customWidth="1"/>
    <col min="11021" max="11021" width="11.75" style="27" customWidth="1"/>
    <col min="11022" max="11022" width="6.625" style="27" customWidth="1"/>
    <col min="11023" max="11026" width="9" style="27"/>
    <col min="11027" max="11027" width="4.625" style="27" customWidth="1"/>
    <col min="11028" max="11028" width="5.75" style="27" customWidth="1"/>
    <col min="11029" max="11030" width="7.75" style="27" customWidth="1"/>
    <col min="11031" max="11031" width="7.125" style="27" customWidth="1"/>
    <col min="11032" max="11032" width="9" style="27"/>
    <col min="11033" max="11033" width="9" style="27" customWidth="1"/>
    <col min="11034" max="11034" width="9" style="27"/>
    <col min="11035" max="11035" width="5.375" style="27" customWidth="1"/>
    <col min="11036" max="11264" width="9" style="27"/>
    <col min="11265" max="11265" width="4.375" style="27" customWidth="1"/>
    <col min="11266" max="11267" width="10.625" style="27" customWidth="1"/>
    <col min="11268" max="11269" width="6.625" style="27" customWidth="1"/>
    <col min="11270" max="11271" width="11.625" style="27" customWidth="1"/>
    <col min="11272" max="11272" width="12.375" style="27" customWidth="1"/>
    <col min="11273" max="11273" width="10.625" style="27" customWidth="1"/>
    <col min="11274" max="11275" width="6.625" style="27" customWidth="1"/>
    <col min="11276" max="11276" width="12.625" style="27" customWidth="1"/>
    <col min="11277" max="11277" width="11.75" style="27" customWidth="1"/>
    <col min="11278" max="11278" width="6.625" style="27" customWidth="1"/>
    <col min="11279" max="11282" width="9" style="27"/>
    <col min="11283" max="11283" width="4.625" style="27" customWidth="1"/>
    <col min="11284" max="11284" width="5.75" style="27" customWidth="1"/>
    <col min="11285" max="11286" width="7.75" style="27" customWidth="1"/>
    <col min="11287" max="11287" width="7.125" style="27" customWidth="1"/>
    <col min="11288" max="11288" width="9" style="27"/>
    <col min="11289" max="11289" width="9" style="27" customWidth="1"/>
    <col min="11290" max="11290" width="9" style="27"/>
    <col min="11291" max="11291" width="5.375" style="27" customWidth="1"/>
    <col min="11292" max="11520" width="9" style="27"/>
    <col min="11521" max="11521" width="4.375" style="27" customWidth="1"/>
    <col min="11522" max="11523" width="10.625" style="27" customWidth="1"/>
    <col min="11524" max="11525" width="6.625" style="27" customWidth="1"/>
    <col min="11526" max="11527" width="11.625" style="27" customWidth="1"/>
    <col min="11528" max="11528" width="12.375" style="27" customWidth="1"/>
    <col min="11529" max="11529" width="10.625" style="27" customWidth="1"/>
    <col min="11530" max="11531" width="6.625" style="27" customWidth="1"/>
    <col min="11532" max="11532" width="12.625" style="27" customWidth="1"/>
    <col min="11533" max="11533" width="11.75" style="27" customWidth="1"/>
    <col min="11534" max="11534" width="6.625" style="27" customWidth="1"/>
    <col min="11535" max="11538" width="9" style="27"/>
    <col min="11539" max="11539" width="4.625" style="27" customWidth="1"/>
    <col min="11540" max="11540" width="5.75" style="27" customWidth="1"/>
    <col min="11541" max="11542" width="7.75" style="27" customWidth="1"/>
    <col min="11543" max="11543" width="7.125" style="27" customWidth="1"/>
    <col min="11544" max="11544" width="9" style="27"/>
    <col min="11545" max="11545" width="9" style="27" customWidth="1"/>
    <col min="11546" max="11546" width="9" style="27"/>
    <col min="11547" max="11547" width="5.375" style="27" customWidth="1"/>
    <col min="11548" max="11776" width="9" style="27"/>
    <col min="11777" max="11777" width="4.375" style="27" customWidth="1"/>
    <col min="11778" max="11779" width="10.625" style="27" customWidth="1"/>
    <col min="11780" max="11781" width="6.625" style="27" customWidth="1"/>
    <col min="11782" max="11783" width="11.625" style="27" customWidth="1"/>
    <col min="11784" max="11784" width="12.375" style="27" customWidth="1"/>
    <col min="11785" max="11785" width="10.625" style="27" customWidth="1"/>
    <col min="11786" max="11787" width="6.625" style="27" customWidth="1"/>
    <col min="11788" max="11788" width="12.625" style="27" customWidth="1"/>
    <col min="11789" max="11789" width="11.75" style="27" customWidth="1"/>
    <col min="11790" max="11790" width="6.625" style="27" customWidth="1"/>
    <col min="11791" max="11794" width="9" style="27"/>
    <col min="11795" max="11795" width="4.625" style="27" customWidth="1"/>
    <col min="11796" max="11796" width="5.75" style="27" customWidth="1"/>
    <col min="11797" max="11798" width="7.75" style="27" customWidth="1"/>
    <col min="11799" max="11799" width="7.125" style="27" customWidth="1"/>
    <col min="11800" max="11800" width="9" style="27"/>
    <col min="11801" max="11801" width="9" style="27" customWidth="1"/>
    <col min="11802" max="11802" width="9" style="27"/>
    <col min="11803" max="11803" width="5.375" style="27" customWidth="1"/>
    <col min="11804" max="12032" width="9" style="27"/>
    <col min="12033" max="12033" width="4.375" style="27" customWidth="1"/>
    <col min="12034" max="12035" width="10.625" style="27" customWidth="1"/>
    <col min="12036" max="12037" width="6.625" style="27" customWidth="1"/>
    <col min="12038" max="12039" width="11.625" style="27" customWidth="1"/>
    <col min="12040" max="12040" width="12.375" style="27" customWidth="1"/>
    <col min="12041" max="12041" width="10.625" style="27" customWidth="1"/>
    <col min="12042" max="12043" width="6.625" style="27" customWidth="1"/>
    <col min="12044" max="12044" width="12.625" style="27" customWidth="1"/>
    <col min="12045" max="12045" width="11.75" style="27" customWidth="1"/>
    <col min="12046" max="12046" width="6.625" style="27" customWidth="1"/>
    <col min="12047" max="12050" width="9" style="27"/>
    <col min="12051" max="12051" width="4.625" style="27" customWidth="1"/>
    <col min="12052" max="12052" width="5.75" style="27" customWidth="1"/>
    <col min="12053" max="12054" width="7.75" style="27" customWidth="1"/>
    <col min="12055" max="12055" width="7.125" style="27" customWidth="1"/>
    <col min="12056" max="12056" width="9" style="27"/>
    <col min="12057" max="12057" width="9" style="27" customWidth="1"/>
    <col min="12058" max="12058" width="9" style="27"/>
    <col min="12059" max="12059" width="5.375" style="27" customWidth="1"/>
    <col min="12060" max="12288" width="9" style="27"/>
    <col min="12289" max="12289" width="4.375" style="27" customWidth="1"/>
    <col min="12290" max="12291" width="10.625" style="27" customWidth="1"/>
    <col min="12292" max="12293" width="6.625" style="27" customWidth="1"/>
    <col min="12294" max="12295" width="11.625" style="27" customWidth="1"/>
    <col min="12296" max="12296" width="12.375" style="27" customWidth="1"/>
    <col min="12297" max="12297" width="10.625" style="27" customWidth="1"/>
    <col min="12298" max="12299" width="6.625" style="27" customWidth="1"/>
    <col min="12300" max="12300" width="12.625" style="27" customWidth="1"/>
    <col min="12301" max="12301" width="11.75" style="27" customWidth="1"/>
    <col min="12302" max="12302" width="6.625" style="27" customWidth="1"/>
    <col min="12303" max="12306" width="9" style="27"/>
    <col min="12307" max="12307" width="4.625" style="27" customWidth="1"/>
    <col min="12308" max="12308" width="5.75" style="27" customWidth="1"/>
    <col min="12309" max="12310" width="7.75" style="27" customWidth="1"/>
    <col min="12311" max="12311" width="7.125" style="27" customWidth="1"/>
    <col min="12312" max="12312" width="9" style="27"/>
    <col min="12313" max="12313" width="9" style="27" customWidth="1"/>
    <col min="12314" max="12314" width="9" style="27"/>
    <col min="12315" max="12315" width="5.375" style="27" customWidth="1"/>
    <col min="12316" max="12544" width="9" style="27"/>
    <col min="12545" max="12545" width="4.375" style="27" customWidth="1"/>
    <col min="12546" max="12547" width="10.625" style="27" customWidth="1"/>
    <col min="12548" max="12549" width="6.625" style="27" customWidth="1"/>
    <col min="12550" max="12551" width="11.625" style="27" customWidth="1"/>
    <col min="12552" max="12552" width="12.375" style="27" customWidth="1"/>
    <col min="12553" max="12553" width="10.625" style="27" customWidth="1"/>
    <col min="12554" max="12555" width="6.625" style="27" customWidth="1"/>
    <col min="12556" max="12556" width="12.625" style="27" customWidth="1"/>
    <col min="12557" max="12557" width="11.75" style="27" customWidth="1"/>
    <col min="12558" max="12558" width="6.625" style="27" customWidth="1"/>
    <col min="12559" max="12562" width="9" style="27"/>
    <col min="12563" max="12563" width="4.625" style="27" customWidth="1"/>
    <col min="12564" max="12564" width="5.75" style="27" customWidth="1"/>
    <col min="12565" max="12566" width="7.75" style="27" customWidth="1"/>
    <col min="12567" max="12567" width="7.125" style="27" customWidth="1"/>
    <col min="12568" max="12568" width="9" style="27"/>
    <col min="12569" max="12569" width="9" style="27" customWidth="1"/>
    <col min="12570" max="12570" width="9" style="27"/>
    <col min="12571" max="12571" width="5.375" style="27" customWidth="1"/>
    <col min="12572" max="12800" width="9" style="27"/>
    <col min="12801" max="12801" width="4.375" style="27" customWidth="1"/>
    <col min="12802" max="12803" width="10.625" style="27" customWidth="1"/>
    <col min="12804" max="12805" width="6.625" style="27" customWidth="1"/>
    <col min="12806" max="12807" width="11.625" style="27" customWidth="1"/>
    <col min="12808" max="12808" width="12.375" style="27" customWidth="1"/>
    <col min="12809" max="12809" width="10.625" style="27" customWidth="1"/>
    <col min="12810" max="12811" width="6.625" style="27" customWidth="1"/>
    <col min="12812" max="12812" width="12.625" style="27" customWidth="1"/>
    <col min="12813" max="12813" width="11.75" style="27" customWidth="1"/>
    <col min="12814" max="12814" width="6.625" style="27" customWidth="1"/>
    <col min="12815" max="12818" width="9" style="27"/>
    <col min="12819" max="12819" width="4.625" style="27" customWidth="1"/>
    <col min="12820" max="12820" width="5.75" style="27" customWidth="1"/>
    <col min="12821" max="12822" width="7.75" style="27" customWidth="1"/>
    <col min="12823" max="12823" width="7.125" style="27" customWidth="1"/>
    <col min="12824" max="12824" width="9" style="27"/>
    <col min="12825" max="12825" width="9" style="27" customWidth="1"/>
    <col min="12826" max="12826" width="9" style="27"/>
    <col min="12827" max="12827" width="5.375" style="27" customWidth="1"/>
    <col min="12828" max="13056" width="9" style="27"/>
    <col min="13057" max="13057" width="4.375" style="27" customWidth="1"/>
    <col min="13058" max="13059" width="10.625" style="27" customWidth="1"/>
    <col min="13060" max="13061" width="6.625" style="27" customWidth="1"/>
    <col min="13062" max="13063" width="11.625" style="27" customWidth="1"/>
    <col min="13064" max="13064" width="12.375" style="27" customWidth="1"/>
    <col min="13065" max="13065" width="10.625" style="27" customWidth="1"/>
    <col min="13066" max="13067" width="6.625" style="27" customWidth="1"/>
    <col min="13068" max="13068" width="12.625" style="27" customWidth="1"/>
    <col min="13069" max="13069" width="11.75" style="27" customWidth="1"/>
    <col min="13070" max="13070" width="6.625" style="27" customWidth="1"/>
    <col min="13071" max="13074" width="9" style="27"/>
    <col min="13075" max="13075" width="4.625" style="27" customWidth="1"/>
    <col min="13076" max="13076" width="5.75" style="27" customWidth="1"/>
    <col min="13077" max="13078" width="7.75" style="27" customWidth="1"/>
    <col min="13079" max="13079" width="7.125" style="27" customWidth="1"/>
    <col min="13080" max="13080" width="9" style="27"/>
    <col min="13081" max="13081" width="9" style="27" customWidth="1"/>
    <col min="13082" max="13082" width="9" style="27"/>
    <col min="13083" max="13083" width="5.375" style="27" customWidth="1"/>
    <col min="13084" max="13312" width="9" style="27"/>
    <col min="13313" max="13313" width="4.375" style="27" customWidth="1"/>
    <col min="13314" max="13315" width="10.625" style="27" customWidth="1"/>
    <col min="13316" max="13317" width="6.625" style="27" customWidth="1"/>
    <col min="13318" max="13319" width="11.625" style="27" customWidth="1"/>
    <col min="13320" max="13320" width="12.375" style="27" customWidth="1"/>
    <col min="13321" max="13321" width="10.625" style="27" customWidth="1"/>
    <col min="13322" max="13323" width="6.625" style="27" customWidth="1"/>
    <col min="13324" max="13324" width="12.625" style="27" customWidth="1"/>
    <col min="13325" max="13325" width="11.75" style="27" customWidth="1"/>
    <col min="13326" max="13326" width="6.625" style="27" customWidth="1"/>
    <col min="13327" max="13330" width="9" style="27"/>
    <col min="13331" max="13331" width="4.625" style="27" customWidth="1"/>
    <col min="13332" max="13332" width="5.75" style="27" customWidth="1"/>
    <col min="13333" max="13334" width="7.75" style="27" customWidth="1"/>
    <col min="13335" max="13335" width="7.125" style="27" customWidth="1"/>
    <col min="13336" max="13336" width="9" style="27"/>
    <col min="13337" max="13337" width="9" style="27" customWidth="1"/>
    <col min="13338" max="13338" width="9" style="27"/>
    <col min="13339" max="13339" width="5.375" style="27" customWidth="1"/>
    <col min="13340" max="13568" width="9" style="27"/>
    <col min="13569" max="13569" width="4.375" style="27" customWidth="1"/>
    <col min="13570" max="13571" width="10.625" style="27" customWidth="1"/>
    <col min="13572" max="13573" width="6.625" style="27" customWidth="1"/>
    <col min="13574" max="13575" width="11.625" style="27" customWidth="1"/>
    <col min="13576" max="13576" width="12.375" style="27" customWidth="1"/>
    <col min="13577" max="13577" width="10.625" style="27" customWidth="1"/>
    <col min="13578" max="13579" width="6.625" style="27" customWidth="1"/>
    <col min="13580" max="13580" width="12.625" style="27" customWidth="1"/>
    <col min="13581" max="13581" width="11.75" style="27" customWidth="1"/>
    <col min="13582" max="13582" width="6.625" style="27" customWidth="1"/>
    <col min="13583" max="13586" width="9" style="27"/>
    <col min="13587" max="13587" width="4.625" style="27" customWidth="1"/>
    <col min="13588" max="13588" width="5.75" style="27" customWidth="1"/>
    <col min="13589" max="13590" width="7.75" style="27" customWidth="1"/>
    <col min="13591" max="13591" width="7.125" style="27" customWidth="1"/>
    <col min="13592" max="13592" width="9" style="27"/>
    <col min="13593" max="13593" width="9" style="27" customWidth="1"/>
    <col min="13594" max="13594" width="9" style="27"/>
    <col min="13595" max="13595" width="5.375" style="27" customWidth="1"/>
    <col min="13596" max="13824" width="9" style="27"/>
    <col min="13825" max="13825" width="4.375" style="27" customWidth="1"/>
    <col min="13826" max="13827" width="10.625" style="27" customWidth="1"/>
    <col min="13828" max="13829" width="6.625" style="27" customWidth="1"/>
    <col min="13830" max="13831" width="11.625" style="27" customWidth="1"/>
    <col min="13832" max="13832" width="12.375" style="27" customWidth="1"/>
    <col min="13833" max="13833" width="10.625" style="27" customWidth="1"/>
    <col min="13834" max="13835" width="6.625" style="27" customWidth="1"/>
    <col min="13836" max="13836" width="12.625" style="27" customWidth="1"/>
    <col min="13837" max="13837" width="11.75" style="27" customWidth="1"/>
    <col min="13838" max="13838" width="6.625" style="27" customWidth="1"/>
    <col min="13839" max="13842" width="9" style="27"/>
    <col min="13843" max="13843" width="4.625" style="27" customWidth="1"/>
    <col min="13844" max="13844" width="5.75" style="27" customWidth="1"/>
    <col min="13845" max="13846" width="7.75" style="27" customWidth="1"/>
    <col min="13847" max="13847" width="7.125" style="27" customWidth="1"/>
    <col min="13848" max="13848" width="9" style="27"/>
    <col min="13849" max="13849" width="9" style="27" customWidth="1"/>
    <col min="13850" max="13850" width="9" style="27"/>
    <col min="13851" max="13851" width="5.375" style="27" customWidth="1"/>
    <col min="13852" max="14080" width="9" style="27"/>
    <col min="14081" max="14081" width="4.375" style="27" customWidth="1"/>
    <col min="14082" max="14083" width="10.625" style="27" customWidth="1"/>
    <col min="14084" max="14085" width="6.625" style="27" customWidth="1"/>
    <col min="14086" max="14087" width="11.625" style="27" customWidth="1"/>
    <col min="14088" max="14088" width="12.375" style="27" customWidth="1"/>
    <col min="14089" max="14089" width="10.625" style="27" customWidth="1"/>
    <col min="14090" max="14091" width="6.625" style="27" customWidth="1"/>
    <col min="14092" max="14092" width="12.625" style="27" customWidth="1"/>
    <col min="14093" max="14093" width="11.75" style="27" customWidth="1"/>
    <col min="14094" max="14094" width="6.625" style="27" customWidth="1"/>
    <col min="14095" max="14098" width="9" style="27"/>
    <col min="14099" max="14099" width="4.625" style="27" customWidth="1"/>
    <col min="14100" max="14100" width="5.75" style="27" customWidth="1"/>
    <col min="14101" max="14102" width="7.75" style="27" customWidth="1"/>
    <col min="14103" max="14103" width="7.125" style="27" customWidth="1"/>
    <col min="14104" max="14104" width="9" style="27"/>
    <col min="14105" max="14105" width="9" style="27" customWidth="1"/>
    <col min="14106" max="14106" width="9" style="27"/>
    <col min="14107" max="14107" width="5.375" style="27" customWidth="1"/>
    <col min="14108" max="14336" width="9" style="27"/>
    <col min="14337" max="14337" width="4.375" style="27" customWidth="1"/>
    <col min="14338" max="14339" width="10.625" style="27" customWidth="1"/>
    <col min="14340" max="14341" width="6.625" style="27" customWidth="1"/>
    <col min="14342" max="14343" width="11.625" style="27" customWidth="1"/>
    <col min="14344" max="14344" width="12.375" style="27" customWidth="1"/>
    <col min="14345" max="14345" width="10.625" style="27" customWidth="1"/>
    <col min="14346" max="14347" width="6.625" style="27" customWidth="1"/>
    <col min="14348" max="14348" width="12.625" style="27" customWidth="1"/>
    <col min="14349" max="14349" width="11.75" style="27" customWidth="1"/>
    <col min="14350" max="14350" width="6.625" style="27" customWidth="1"/>
    <col min="14351" max="14354" width="9" style="27"/>
    <col min="14355" max="14355" width="4.625" style="27" customWidth="1"/>
    <col min="14356" max="14356" width="5.75" style="27" customWidth="1"/>
    <col min="14357" max="14358" width="7.75" style="27" customWidth="1"/>
    <col min="14359" max="14359" width="7.125" style="27" customWidth="1"/>
    <col min="14360" max="14360" width="9" style="27"/>
    <col min="14361" max="14361" width="9" style="27" customWidth="1"/>
    <col min="14362" max="14362" width="9" style="27"/>
    <col min="14363" max="14363" width="5.375" style="27" customWidth="1"/>
    <col min="14364" max="14592" width="9" style="27"/>
    <col min="14593" max="14593" width="4.375" style="27" customWidth="1"/>
    <col min="14594" max="14595" width="10.625" style="27" customWidth="1"/>
    <col min="14596" max="14597" width="6.625" style="27" customWidth="1"/>
    <col min="14598" max="14599" width="11.625" style="27" customWidth="1"/>
    <col min="14600" max="14600" width="12.375" style="27" customWidth="1"/>
    <col min="14601" max="14601" width="10.625" style="27" customWidth="1"/>
    <col min="14602" max="14603" width="6.625" style="27" customWidth="1"/>
    <col min="14604" max="14604" width="12.625" style="27" customWidth="1"/>
    <col min="14605" max="14605" width="11.75" style="27" customWidth="1"/>
    <col min="14606" max="14606" width="6.625" style="27" customWidth="1"/>
    <col min="14607" max="14610" width="9" style="27"/>
    <col min="14611" max="14611" width="4.625" style="27" customWidth="1"/>
    <col min="14612" max="14612" width="5.75" style="27" customWidth="1"/>
    <col min="14613" max="14614" width="7.75" style="27" customWidth="1"/>
    <col min="14615" max="14615" width="7.125" style="27" customWidth="1"/>
    <col min="14616" max="14616" width="9" style="27"/>
    <col min="14617" max="14617" width="9" style="27" customWidth="1"/>
    <col min="14618" max="14618" width="9" style="27"/>
    <col min="14619" max="14619" width="5.375" style="27" customWidth="1"/>
    <col min="14620" max="14848" width="9" style="27"/>
    <col min="14849" max="14849" width="4.375" style="27" customWidth="1"/>
    <col min="14850" max="14851" width="10.625" style="27" customWidth="1"/>
    <col min="14852" max="14853" width="6.625" style="27" customWidth="1"/>
    <col min="14854" max="14855" width="11.625" style="27" customWidth="1"/>
    <col min="14856" max="14856" width="12.375" style="27" customWidth="1"/>
    <col min="14857" max="14857" width="10.625" style="27" customWidth="1"/>
    <col min="14858" max="14859" width="6.625" style="27" customWidth="1"/>
    <col min="14860" max="14860" width="12.625" style="27" customWidth="1"/>
    <col min="14861" max="14861" width="11.75" style="27" customWidth="1"/>
    <col min="14862" max="14862" width="6.625" style="27" customWidth="1"/>
    <col min="14863" max="14866" width="9" style="27"/>
    <col min="14867" max="14867" width="4.625" style="27" customWidth="1"/>
    <col min="14868" max="14868" width="5.75" style="27" customWidth="1"/>
    <col min="14869" max="14870" width="7.75" style="27" customWidth="1"/>
    <col min="14871" max="14871" width="7.125" style="27" customWidth="1"/>
    <col min="14872" max="14872" width="9" style="27"/>
    <col min="14873" max="14873" width="9" style="27" customWidth="1"/>
    <col min="14874" max="14874" width="9" style="27"/>
    <col min="14875" max="14875" width="5.375" style="27" customWidth="1"/>
    <col min="14876" max="15104" width="9" style="27"/>
    <col min="15105" max="15105" width="4.375" style="27" customWidth="1"/>
    <col min="15106" max="15107" width="10.625" style="27" customWidth="1"/>
    <col min="15108" max="15109" width="6.625" style="27" customWidth="1"/>
    <col min="15110" max="15111" width="11.625" style="27" customWidth="1"/>
    <col min="15112" max="15112" width="12.375" style="27" customWidth="1"/>
    <col min="15113" max="15113" width="10.625" style="27" customWidth="1"/>
    <col min="15114" max="15115" width="6.625" style="27" customWidth="1"/>
    <col min="15116" max="15116" width="12.625" style="27" customWidth="1"/>
    <col min="15117" max="15117" width="11.75" style="27" customWidth="1"/>
    <col min="15118" max="15118" width="6.625" style="27" customWidth="1"/>
    <col min="15119" max="15122" width="9" style="27"/>
    <col min="15123" max="15123" width="4.625" style="27" customWidth="1"/>
    <col min="15124" max="15124" width="5.75" style="27" customWidth="1"/>
    <col min="15125" max="15126" width="7.75" style="27" customWidth="1"/>
    <col min="15127" max="15127" width="7.125" style="27" customWidth="1"/>
    <col min="15128" max="15128" width="9" style="27"/>
    <col min="15129" max="15129" width="9" style="27" customWidth="1"/>
    <col min="15130" max="15130" width="9" style="27"/>
    <col min="15131" max="15131" width="5.375" style="27" customWidth="1"/>
    <col min="15132" max="15360" width="9" style="27"/>
    <col min="15361" max="15361" width="4.375" style="27" customWidth="1"/>
    <col min="15362" max="15363" width="10.625" style="27" customWidth="1"/>
    <col min="15364" max="15365" width="6.625" style="27" customWidth="1"/>
    <col min="15366" max="15367" width="11.625" style="27" customWidth="1"/>
    <col min="15368" max="15368" width="12.375" style="27" customWidth="1"/>
    <col min="15369" max="15369" width="10.625" style="27" customWidth="1"/>
    <col min="15370" max="15371" width="6.625" style="27" customWidth="1"/>
    <col min="15372" max="15372" width="12.625" style="27" customWidth="1"/>
    <col min="15373" max="15373" width="11.75" style="27" customWidth="1"/>
    <col min="15374" max="15374" width="6.625" style="27" customWidth="1"/>
    <col min="15375" max="15378" width="9" style="27"/>
    <col min="15379" max="15379" width="4.625" style="27" customWidth="1"/>
    <col min="15380" max="15380" width="5.75" style="27" customWidth="1"/>
    <col min="15381" max="15382" width="7.75" style="27" customWidth="1"/>
    <col min="15383" max="15383" width="7.125" style="27" customWidth="1"/>
    <col min="15384" max="15384" width="9" style="27"/>
    <col min="15385" max="15385" width="9" style="27" customWidth="1"/>
    <col min="15386" max="15386" width="9" style="27"/>
    <col min="15387" max="15387" width="5.375" style="27" customWidth="1"/>
    <col min="15388" max="15616" width="9" style="27"/>
    <col min="15617" max="15617" width="4.375" style="27" customWidth="1"/>
    <col min="15618" max="15619" width="10.625" style="27" customWidth="1"/>
    <col min="15620" max="15621" width="6.625" style="27" customWidth="1"/>
    <col min="15622" max="15623" width="11.625" style="27" customWidth="1"/>
    <col min="15624" max="15624" width="12.375" style="27" customWidth="1"/>
    <col min="15625" max="15625" width="10.625" style="27" customWidth="1"/>
    <col min="15626" max="15627" width="6.625" style="27" customWidth="1"/>
    <col min="15628" max="15628" width="12.625" style="27" customWidth="1"/>
    <col min="15629" max="15629" width="11.75" style="27" customWidth="1"/>
    <col min="15630" max="15630" width="6.625" style="27" customWidth="1"/>
    <col min="15631" max="15634" width="9" style="27"/>
    <col min="15635" max="15635" width="4.625" style="27" customWidth="1"/>
    <col min="15636" max="15636" width="5.75" style="27" customWidth="1"/>
    <col min="15637" max="15638" width="7.75" style="27" customWidth="1"/>
    <col min="15639" max="15639" width="7.125" style="27" customWidth="1"/>
    <col min="15640" max="15640" width="9" style="27"/>
    <col min="15641" max="15641" width="9" style="27" customWidth="1"/>
    <col min="15642" max="15642" width="9" style="27"/>
    <col min="15643" max="15643" width="5.375" style="27" customWidth="1"/>
    <col min="15644" max="15872" width="9" style="27"/>
    <col min="15873" max="15873" width="4.375" style="27" customWidth="1"/>
    <col min="15874" max="15875" width="10.625" style="27" customWidth="1"/>
    <col min="15876" max="15877" width="6.625" style="27" customWidth="1"/>
    <col min="15878" max="15879" width="11.625" style="27" customWidth="1"/>
    <col min="15880" max="15880" width="12.375" style="27" customWidth="1"/>
    <col min="15881" max="15881" width="10.625" style="27" customWidth="1"/>
    <col min="15882" max="15883" width="6.625" style="27" customWidth="1"/>
    <col min="15884" max="15884" width="12.625" style="27" customWidth="1"/>
    <col min="15885" max="15885" width="11.75" style="27" customWidth="1"/>
    <col min="15886" max="15886" width="6.625" style="27" customWidth="1"/>
    <col min="15887" max="15890" width="9" style="27"/>
    <col min="15891" max="15891" width="4.625" style="27" customWidth="1"/>
    <col min="15892" max="15892" width="5.75" style="27" customWidth="1"/>
    <col min="15893" max="15894" width="7.75" style="27" customWidth="1"/>
    <col min="15895" max="15895" width="7.125" style="27" customWidth="1"/>
    <col min="15896" max="15896" width="9" style="27"/>
    <col min="15897" max="15897" width="9" style="27" customWidth="1"/>
    <col min="15898" max="15898" width="9" style="27"/>
    <col min="15899" max="15899" width="5.375" style="27" customWidth="1"/>
    <col min="15900" max="16128" width="9" style="27"/>
    <col min="16129" max="16129" width="4.375" style="27" customWidth="1"/>
    <col min="16130" max="16131" width="10.625" style="27" customWidth="1"/>
    <col min="16132" max="16133" width="6.625" style="27" customWidth="1"/>
    <col min="16134" max="16135" width="11.625" style="27" customWidth="1"/>
    <col min="16136" max="16136" width="12.375" style="27" customWidth="1"/>
    <col min="16137" max="16137" width="10.625" style="27" customWidth="1"/>
    <col min="16138" max="16139" width="6.625" style="27" customWidth="1"/>
    <col min="16140" max="16140" width="12.625" style="27" customWidth="1"/>
    <col min="16141" max="16141" width="11.75" style="27" customWidth="1"/>
    <col min="16142" max="16142" width="6.625" style="27" customWidth="1"/>
    <col min="16143" max="16146" width="9" style="27"/>
    <col min="16147" max="16147" width="4.625" style="27" customWidth="1"/>
    <col min="16148" max="16148" width="5.75" style="27" customWidth="1"/>
    <col min="16149" max="16150" width="7.75" style="27" customWidth="1"/>
    <col min="16151" max="16151" width="7.125" style="27" customWidth="1"/>
    <col min="16152" max="16152" width="9" style="27"/>
    <col min="16153" max="16153" width="9" style="27" customWidth="1"/>
    <col min="16154" max="16154" width="9" style="27"/>
    <col min="16155" max="16155" width="5.375" style="27" customWidth="1"/>
    <col min="16156" max="16384" width="9" style="27"/>
  </cols>
  <sheetData>
    <row r="1" spans="1:37" ht="35.25" customHeight="1" x14ac:dyDescent="0.15">
      <c r="A1" s="328" t="s">
        <v>2085</v>
      </c>
      <c r="B1" s="329"/>
      <c r="C1" s="329"/>
      <c r="D1" s="329"/>
      <c r="E1" s="329"/>
      <c r="F1" s="329"/>
      <c r="G1" s="329"/>
      <c r="H1" s="329"/>
      <c r="I1" s="329"/>
      <c r="J1" s="329"/>
      <c r="K1" s="329"/>
      <c r="L1" s="329"/>
      <c r="M1" s="329"/>
      <c r="N1" s="329"/>
      <c r="O1" s="330"/>
      <c r="T1" s="27"/>
      <c r="U1" s="27"/>
      <c r="AK1" s="27" t="s">
        <v>2086</v>
      </c>
    </row>
    <row r="2" spans="1:37" ht="15" customHeight="1" x14ac:dyDescent="0.15">
      <c r="A2" s="331"/>
      <c r="B2" s="331"/>
      <c r="C2" s="331"/>
      <c r="D2" s="331"/>
      <c r="E2" s="331"/>
      <c r="F2" s="331"/>
      <c r="G2" s="331"/>
      <c r="H2" s="331"/>
      <c r="I2" s="331"/>
      <c r="J2" s="331"/>
      <c r="K2" s="331"/>
      <c r="L2" s="331"/>
      <c r="M2" s="332" t="s">
        <v>2087</v>
      </c>
      <c r="N2" s="332"/>
      <c r="AK2" s="333" t="s">
        <v>2088</v>
      </c>
    </row>
    <row r="3" spans="1:37" ht="18.75" customHeight="1" x14ac:dyDescent="0.15">
      <c r="A3" s="334" t="str">
        <f>"第"&amp;VLOOKUP([1]選手登録!T$1,[1]選手登録!AM$1:AX$65536,6)&amp;"回　広島市中学校総合体育大会《駅伝競技の部》申込一覧表"</f>
        <v>第71回　広島市中学校総合体育大会《駅伝競技の部》申込一覧表</v>
      </c>
      <c r="B3" s="334"/>
      <c r="C3" s="334"/>
      <c r="D3" s="334"/>
      <c r="E3" s="334"/>
      <c r="F3" s="334"/>
      <c r="G3" s="334"/>
      <c r="H3" s="334"/>
      <c r="I3" s="334"/>
      <c r="J3" s="334"/>
      <c r="K3" s="334"/>
      <c r="L3" s="334"/>
      <c r="M3" s="335"/>
      <c r="N3" s="335"/>
      <c r="S3" s="336"/>
      <c r="AK3" s="333" t="s">
        <v>2089</v>
      </c>
    </row>
    <row r="4" spans="1:37" ht="18.75" customHeight="1" thickBot="1" x14ac:dyDescent="0.2">
      <c r="A4" s="331"/>
      <c r="B4" s="331"/>
      <c r="C4" s="331"/>
      <c r="D4" s="331"/>
      <c r="E4" s="331"/>
      <c r="F4" s="331"/>
      <c r="G4" s="331"/>
      <c r="H4" s="331"/>
      <c r="I4" s="331"/>
      <c r="J4" s="331"/>
      <c r="K4" s="331"/>
      <c r="L4" s="331"/>
      <c r="M4" s="331"/>
      <c r="N4" s="331"/>
      <c r="S4" s="31"/>
      <c r="AK4" s="333" t="s">
        <v>2090</v>
      </c>
    </row>
    <row r="5" spans="1:37" ht="18.75" customHeight="1" x14ac:dyDescent="0.15">
      <c r="A5" s="337" t="s">
        <v>2091</v>
      </c>
      <c r="B5" s="338"/>
      <c r="C5" s="339" t="s">
        <v>2092</v>
      </c>
      <c r="D5" s="340" t="s">
        <v>45</v>
      </c>
      <c r="E5" s="341"/>
      <c r="F5" s="342"/>
      <c r="G5" s="343"/>
      <c r="H5" s="343"/>
      <c r="I5" s="343"/>
      <c r="J5" s="331"/>
      <c r="K5" s="343"/>
      <c r="L5" s="343"/>
      <c r="M5" s="343"/>
      <c r="N5" s="343"/>
      <c r="S5" s="31"/>
      <c r="AK5" s="333" t="s">
        <v>2093</v>
      </c>
    </row>
    <row r="6" spans="1:37" ht="18.75" customHeight="1" thickBot="1" x14ac:dyDescent="0.2">
      <c r="A6" s="344" t="str">
        <f>IF(ISBLANK([1]選手登録!G$5),"",VLOOKUP([1]選手登録!G$5,登録,10,0))</f>
        <v/>
      </c>
      <c r="B6" s="345"/>
      <c r="C6" s="346" t="str">
        <f>IF(ISBLANK([1]選手登録!G$5),"",VLOOKUP([1]選手登録!G$5,登録,11,0))</f>
        <v/>
      </c>
      <c r="D6" s="347" t="str">
        <f>IF(ISBLANK([1]選手登録!G$5),"",VLOOKUP([1]選手登録!G$5,登録,2,0))</f>
        <v/>
      </c>
      <c r="E6" s="348"/>
      <c r="F6" s="349" t="s">
        <v>2094</v>
      </c>
      <c r="G6" s="350"/>
      <c r="H6" s="343"/>
      <c r="I6" s="343"/>
      <c r="J6" s="331"/>
      <c r="K6" s="343"/>
      <c r="L6" s="343"/>
      <c r="M6" s="343"/>
      <c r="N6" s="343"/>
      <c r="S6" s="31"/>
      <c r="AK6" s="333" t="e">
        <f>IF(H48=#REF!,#REF!,"")</f>
        <v>#REF!</v>
      </c>
    </row>
    <row r="7" spans="1:37" ht="18.75" customHeight="1" thickBot="1" x14ac:dyDescent="0.2">
      <c r="A7" s="331"/>
      <c r="B7" s="331"/>
      <c r="C7" s="331"/>
      <c r="D7" s="351"/>
      <c r="E7" s="352"/>
      <c r="F7" s="343"/>
      <c r="G7" s="343"/>
      <c r="H7" s="343"/>
      <c r="I7" s="343"/>
      <c r="J7" s="331"/>
      <c r="K7" s="343"/>
      <c r="L7" s="343"/>
      <c r="M7" s="343"/>
      <c r="N7" s="343"/>
      <c r="S7" s="88"/>
    </row>
    <row r="8" spans="1:37" ht="18.75" customHeight="1" thickBot="1" x14ac:dyDescent="0.2">
      <c r="A8" s="353" t="s">
        <v>2095</v>
      </c>
      <c r="B8" s="354"/>
      <c r="C8" s="355" t="s">
        <v>85</v>
      </c>
      <c r="D8" s="356" t="str">
        <f>IF(ISBLANK([1]選手登録!G$5),"",[1]選手登録!G$5)</f>
        <v/>
      </c>
      <c r="E8" s="357"/>
      <c r="F8" s="331"/>
      <c r="G8" s="331"/>
      <c r="H8" s="331"/>
      <c r="I8" s="331"/>
      <c r="J8" s="331"/>
      <c r="K8" s="331"/>
      <c r="L8" s="331"/>
      <c r="M8" s="331"/>
      <c r="N8" s="331"/>
      <c r="S8" s="358"/>
      <c r="T8" s="359"/>
      <c r="U8" s="359"/>
      <c r="V8" s="360"/>
      <c r="W8" s="360"/>
    </row>
    <row r="9" spans="1:37" ht="24.95" customHeight="1" x14ac:dyDescent="0.15">
      <c r="A9" s="361"/>
      <c r="B9" s="362" t="s">
        <v>2096</v>
      </c>
      <c r="C9" s="363"/>
      <c r="D9" s="363"/>
      <c r="E9" s="363"/>
      <c r="F9" s="363"/>
      <c r="G9" s="364"/>
      <c r="H9" s="365" t="s">
        <v>2097</v>
      </c>
      <c r="I9" s="365"/>
      <c r="J9" s="365"/>
      <c r="K9" s="365"/>
      <c r="L9" s="366"/>
      <c r="M9" s="367"/>
      <c r="S9" s="358"/>
      <c r="T9" s="368" t="s">
        <v>2098</v>
      </c>
      <c r="U9" s="369" t="s">
        <v>2099</v>
      </c>
      <c r="V9" s="370" t="s">
        <v>2100</v>
      </c>
      <c r="W9" s="370" t="s">
        <v>2101</v>
      </c>
      <c r="Z9" s="27" t="s">
        <v>2102</v>
      </c>
    </row>
    <row r="10" spans="1:37" ht="24.95" customHeight="1" thickBot="1" x14ac:dyDescent="0.2">
      <c r="A10" s="371" t="s">
        <v>2103</v>
      </c>
      <c r="B10" s="372" t="s">
        <v>2104</v>
      </c>
      <c r="C10" s="373" t="s">
        <v>2105</v>
      </c>
      <c r="D10" s="374"/>
      <c r="E10" s="375" t="s">
        <v>204</v>
      </c>
      <c r="F10" s="376" t="s">
        <v>2106</v>
      </c>
      <c r="G10" s="377" t="s">
        <v>2107</v>
      </c>
      <c r="H10" s="372" t="s">
        <v>2104</v>
      </c>
      <c r="I10" s="373" t="s">
        <v>2108</v>
      </c>
      <c r="J10" s="374"/>
      <c r="K10" s="378" t="s">
        <v>204</v>
      </c>
      <c r="L10" s="379" t="s">
        <v>2106</v>
      </c>
      <c r="M10" s="380"/>
      <c r="S10" s="358">
        <v>1</v>
      </c>
      <c r="T10" s="359" t="str">
        <f>[1]選手登録!F17</f>
        <v/>
      </c>
      <c r="U10" s="359" t="str">
        <f>IF(T10="","",VLOOKUP(T10,#REF!,7,0))</f>
        <v/>
      </c>
      <c r="V10" s="360" t="str">
        <f t="shared" ref="V10:V73" si="0">IF(T10="","",IFERROR(VLOOKUP(T10,Z$10:AA$36,2,0),""))</f>
        <v/>
      </c>
      <c r="W10" s="360" t="str">
        <f>IF(U10="",V10,"")</f>
        <v/>
      </c>
      <c r="Z10" s="381" t="str">
        <f t="shared" ref="Z10:Z18" si="1">IF(B11="","",B11)</f>
        <v/>
      </c>
      <c r="AA10" s="381">
        <v>1</v>
      </c>
    </row>
    <row r="11" spans="1:37" ht="24.95" customHeight="1" thickTop="1" x14ac:dyDescent="0.15">
      <c r="A11" s="382" t="s">
        <v>2109</v>
      </c>
      <c r="B11" s="383"/>
      <c r="C11" s="384" t="str">
        <f t="shared" ref="C11:C19" si="2">IF(ISBLANK(B11),"",VLOOKUP(B11,男,18,0))</f>
        <v/>
      </c>
      <c r="D11" s="385"/>
      <c r="E11" s="386" t="str">
        <f t="shared" ref="E11:E19" si="3">IF(ISBLANK(B11),"",VLOOKUP(B11,男,4,0))</f>
        <v/>
      </c>
      <c r="F11" s="387"/>
      <c r="G11" s="388"/>
      <c r="H11" s="389"/>
      <c r="I11" s="384" t="str">
        <f t="shared" ref="I11:I19" si="4">IF(ISBLANK(H11),"",VLOOKUP(H11,男,18,0))</f>
        <v/>
      </c>
      <c r="J11" s="385"/>
      <c r="K11" s="386" t="str">
        <f>IF(ISBLANK(H11),"",VLOOKUP(H11,男,4,0))</f>
        <v/>
      </c>
      <c r="L11" s="390"/>
      <c r="M11" s="391"/>
      <c r="S11" s="358">
        <v>2</v>
      </c>
      <c r="T11" s="359" t="str">
        <f>[1]選手登録!F18</f>
        <v/>
      </c>
      <c r="U11" s="359" t="str">
        <f>IF(T11="","",VLOOKUP(T11,#REF!,7,0))</f>
        <v/>
      </c>
      <c r="V11" s="360" t="str">
        <f t="shared" si="0"/>
        <v/>
      </c>
      <c r="W11" s="360" t="str">
        <f t="shared" ref="W11:W74" si="5">IF(U11="",V11,"")</f>
        <v/>
      </c>
      <c r="Z11" s="381" t="str">
        <f t="shared" si="1"/>
        <v/>
      </c>
      <c r="AA11" s="381">
        <v>1</v>
      </c>
    </row>
    <row r="12" spans="1:37" ht="24.95" customHeight="1" x14ac:dyDescent="0.15">
      <c r="A12" s="392" t="s">
        <v>2110</v>
      </c>
      <c r="B12" s="393"/>
      <c r="C12" s="394" t="str">
        <f t="shared" si="2"/>
        <v/>
      </c>
      <c r="D12" s="395"/>
      <c r="E12" s="396" t="str">
        <f t="shared" si="3"/>
        <v/>
      </c>
      <c r="F12" s="397"/>
      <c r="G12" s="398"/>
      <c r="H12" s="399"/>
      <c r="I12" s="394" t="str">
        <f t="shared" si="4"/>
        <v/>
      </c>
      <c r="J12" s="395"/>
      <c r="K12" s="396" t="str">
        <f t="shared" ref="K12:K19" si="6">IF(ISBLANK(H12),"",VLOOKUP(H12,男,4,0))</f>
        <v/>
      </c>
      <c r="L12" s="400"/>
      <c r="M12" s="401"/>
      <c r="S12" s="358">
        <v>3</v>
      </c>
      <c r="T12" s="359" t="str">
        <f>[1]選手登録!F19</f>
        <v/>
      </c>
      <c r="U12" s="359" t="str">
        <f>IF(T12="","",VLOOKUP(T12,#REF!,7,0))</f>
        <v/>
      </c>
      <c r="V12" s="360" t="str">
        <f t="shared" si="0"/>
        <v/>
      </c>
      <c r="W12" s="360" t="str">
        <f t="shared" si="5"/>
        <v/>
      </c>
      <c r="Z12" s="381" t="str">
        <f t="shared" si="1"/>
        <v/>
      </c>
      <c r="AA12" s="381">
        <v>1</v>
      </c>
    </row>
    <row r="13" spans="1:37" ht="24.95" customHeight="1" x14ac:dyDescent="0.15">
      <c r="A13" s="392" t="s">
        <v>2111</v>
      </c>
      <c r="B13" s="393"/>
      <c r="C13" s="394" t="str">
        <f t="shared" si="2"/>
        <v/>
      </c>
      <c r="D13" s="395"/>
      <c r="E13" s="396" t="str">
        <f t="shared" si="3"/>
        <v/>
      </c>
      <c r="F13" s="397"/>
      <c r="G13" s="398"/>
      <c r="H13" s="399"/>
      <c r="I13" s="394" t="str">
        <f t="shared" si="4"/>
        <v/>
      </c>
      <c r="J13" s="395"/>
      <c r="K13" s="396" t="str">
        <f t="shared" si="6"/>
        <v/>
      </c>
      <c r="L13" s="400"/>
      <c r="M13" s="401"/>
      <c r="S13" s="358">
        <v>4</v>
      </c>
      <c r="T13" s="359" t="str">
        <f>[1]選手登録!F20</f>
        <v/>
      </c>
      <c r="U13" s="359" t="str">
        <f>IF(T13="","",VLOOKUP(T13,#REF!,7,0))</f>
        <v/>
      </c>
      <c r="V13" s="360" t="str">
        <f t="shared" si="0"/>
        <v/>
      </c>
      <c r="W13" s="360" t="str">
        <f t="shared" si="5"/>
        <v/>
      </c>
      <c r="Z13" s="381" t="str">
        <f t="shared" si="1"/>
        <v/>
      </c>
      <c r="AA13" s="381">
        <v>1</v>
      </c>
    </row>
    <row r="14" spans="1:37" ht="24.95" customHeight="1" x14ac:dyDescent="0.15">
      <c r="A14" s="392" t="s">
        <v>2112</v>
      </c>
      <c r="B14" s="393"/>
      <c r="C14" s="394" t="str">
        <f t="shared" si="2"/>
        <v/>
      </c>
      <c r="D14" s="395"/>
      <c r="E14" s="402" t="str">
        <f t="shared" si="3"/>
        <v/>
      </c>
      <c r="F14" s="397"/>
      <c r="G14" s="398"/>
      <c r="H14" s="399"/>
      <c r="I14" s="394" t="str">
        <f t="shared" si="4"/>
        <v/>
      </c>
      <c r="J14" s="395"/>
      <c r="K14" s="402" t="str">
        <f t="shared" si="6"/>
        <v/>
      </c>
      <c r="L14" s="403"/>
      <c r="M14" s="404"/>
      <c r="N14" s="71"/>
      <c r="O14" s="71"/>
      <c r="S14" s="358">
        <v>5</v>
      </c>
      <c r="T14" s="359" t="str">
        <f>[1]選手登録!F21</f>
        <v/>
      </c>
      <c r="U14" s="359" t="str">
        <f>IF(T14="","",VLOOKUP(T14,#REF!,7,0))</f>
        <v/>
      </c>
      <c r="V14" s="360" t="str">
        <f t="shared" si="0"/>
        <v/>
      </c>
      <c r="W14" s="360" t="str">
        <f t="shared" si="5"/>
        <v/>
      </c>
      <c r="Z14" s="381" t="str">
        <f t="shared" si="1"/>
        <v/>
      </c>
      <c r="AA14" s="381">
        <v>1</v>
      </c>
    </row>
    <row r="15" spans="1:37" ht="24.95" customHeight="1" x14ac:dyDescent="0.15">
      <c r="A15" s="392" t="s">
        <v>2113</v>
      </c>
      <c r="B15" s="393"/>
      <c r="C15" s="394" t="str">
        <f t="shared" si="2"/>
        <v/>
      </c>
      <c r="D15" s="395"/>
      <c r="E15" s="402" t="str">
        <f t="shared" si="3"/>
        <v/>
      </c>
      <c r="F15" s="397"/>
      <c r="G15" s="398"/>
      <c r="H15" s="399"/>
      <c r="I15" s="394" t="str">
        <f t="shared" si="4"/>
        <v/>
      </c>
      <c r="J15" s="395"/>
      <c r="K15" s="402" t="str">
        <f t="shared" si="6"/>
        <v/>
      </c>
      <c r="L15" s="400"/>
      <c r="M15" s="401"/>
      <c r="N15" s="71"/>
      <c r="O15" s="71"/>
      <c r="S15" s="358">
        <v>6</v>
      </c>
      <c r="T15" s="359" t="str">
        <f>[1]選手登録!F22</f>
        <v/>
      </c>
      <c r="U15" s="359" t="str">
        <f>IF(T15="","",VLOOKUP(T15,#REF!,7,0))</f>
        <v/>
      </c>
      <c r="V15" s="360" t="str">
        <f t="shared" si="0"/>
        <v/>
      </c>
      <c r="W15" s="360" t="str">
        <f t="shared" si="5"/>
        <v/>
      </c>
      <c r="Z15" s="381" t="str">
        <f t="shared" si="1"/>
        <v/>
      </c>
      <c r="AA15" s="381">
        <v>1</v>
      </c>
    </row>
    <row r="16" spans="1:37" ht="24.95" customHeight="1" x14ac:dyDescent="0.15">
      <c r="A16" s="392" t="s">
        <v>2114</v>
      </c>
      <c r="B16" s="393"/>
      <c r="C16" s="394" t="str">
        <f t="shared" si="2"/>
        <v/>
      </c>
      <c r="D16" s="395"/>
      <c r="E16" s="405" t="str">
        <f t="shared" si="3"/>
        <v/>
      </c>
      <c r="F16" s="406"/>
      <c r="G16" s="398"/>
      <c r="H16" s="399"/>
      <c r="I16" s="394" t="str">
        <f t="shared" si="4"/>
        <v/>
      </c>
      <c r="J16" s="395"/>
      <c r="K16" s="405" t="str">
        <f t="shared" si="6"/>
        <v/>
      </c>
      <c r="L16" s="407"/>
      <c r="M16" s="401"/>
      <c r="N16" s="71"/>
      <c r="O16" s="71"/>
      <c r="S16" s="358">
        <v>7</v>
      </c>
      <c r="T16" s="359" t="str">
        <f>[1]選手登録!F23</f>
        <v/>
      </c>
      <c r="U16" s="359" t="str">
        <f>IF(T16="","",VLOOKUP(T16,#REF!,7,0))</f>
        <v/>
      </c>
      <c r="V16" s="360" t="str">
        <f t="shared" si="0"/>
        <v/>
      </c>
      <c r="W16" s="360" t="str">
        <f t="shared" si="5"/>
        <v/>
      </c>
      <c r="Z16" s="381" t="str">
        <f t="shared" si="1"/>
        <v/>
      </c>
      <c r="AA16" s="381">
        <v>1</v>
      </c>
    </row>
    <row r="17" spans="1:27" ht="24.95" customHeight="1" x14ac:dyDescent="0.15">
      <c r="A17" s="408" t="s">
        <v>2115</v>
      </c>
      <c r="B17" s="393"/>
      <c r="C17" s="394" t="str">
        <f t="shared" si="2"/>
        <v/>
      </c>
      <c r="D17" s="395"/>
      <c r="E17" s="409" t="str">
        <f t="shared" si="3"/>
        <v/>
      </c>
      <c r="F17" s="387"/>
      <c r="G17" s="398"/>
      <c r="H17" s="399"/>
      <c r="I17" s="394" t="str">
        <f t="shared" si="4"/>
        <v/>
      </c>
      <c r="J17" s="395"/>
      <c r="K17" s="409" t="str">
        <f t="shared" si="6"/>
        <v/>
      </c>
      <c r="L17" s="410"/>
      <c r="M17" s="401"/>
      <c r="N17" s="71"/>
      <c r="O17" s="71"/>
      <c r="S17" s="358">
        <v>8</v>
      </c>
      <c r="T17" s="359" t="str">
        <f>[1]選手登録!F24</f>
        <v/>
      </c>
      <c r="U17" s="359" t="str">
        <f>IF(T17="","",VLOOKUP(T17,#REF!,7,0))</f>
        <v/>
      </c>
      <c r="V17" s="360" t="str">
        <f t="shared" si="0"/>
        <v/>
      </c>
      <c r="W17" s="360" t="str">
        <f t="shared" si="5"/>
        <v/>
      </c>
      <c r="Z17" s="381" t="str">
        <f t="shared" si="1"/>
        <v/>
      </c>
      <c r="AA17" s="381">
        <v>1</v>
      </c>
    </row>
    <row r="18" spans="1:27" ht="24.95" customHeight="1" x14ac:dyDescent="0.15">
      <c r="A18" s="411"/>
      <c r="B18" s="393"/>
      <c r="C18" s="394" t="str">
        <f t="shared" si="2"/>
        <v/>
      </c>
      <c r="D18" s="395"/>
      <c r="E18" s="396" t="str">
        <f t="shared" si="3"/>
        <v/>
      </c>
      <c r="F18" s="397"/>
      <c r="G18" s="398"/>
      <c r="H18" s="399"/>
      <c r="I18" s="394" t="str">
        <f t="shared" si="4"/>
        <v/>
      </c>
      <c r="J18" s="395"/>
      <c r="K18" s="396" t="str">
        <f t="shared" si="6"/>
        <v/>
      </c>
      <c r="L18" s="400"/>
      <c r="M18" s="401"/>
      <c r="N18" s="71"/>
      <c r="O18" s="71"/>
      <c r="S18" s="358">
        <v>9</v>
      </c>
      <c r="T18" s="359" t="str">
        <f>[1]選手登録!F25</f>
        <v/>
      </c>
      <c r="U18" s="359" t="str">
        <f>IF(T18="","",VLOOKUP(T18,#REF!,7,0))</f>
        <v/>
      </c>
      <c r="V18" s="360" t="str">
        <f t="shared" si="0"/>
        <v/>
      </c>
      <c r="W18" s="360" t="str">
        <f t="shared" si="5"/>
        <v/>
      </c>
      <c r="Z18" s="381" t="str">
        <f t="shared" si="1"/>
        <v/>
      </c>
      <c r="AA18" s="381">
        <v>1</v>
      </c>
    </row>
    <row r="19" spans="1:27" ht="24.95" customHeight="1" thickBot="1" x14ac:dyDescent="0.2">
      <c r="A19" s="412"/>
      <c r="B19" s="413"/>
      <c r="C19" s="414" t="str">
        <f t="shared" si="2"/>
        <v/>
      </c>
      <c r="D19" s="415"/>
      <c r="E19" s="416" t="str">
        <f t="shared" si="3"/>
        <v/>
      </c>
      <c r="F19" s="417"/>
      <c r="G19" s="418"/>
      <c r="H19" s="419"/>
      <c r="I19" s="414" t="str">
        <f t="shared" si="4"/>
        <v/>
      </c>
      <c r="J19" s="415"/>
      <c r="K19" s="416" t="str">
        <f t="shared" si="6"/>
        <v/>
      </c>
      <c r="L19" s="420"/>
      <c r="M19" s="401"/>
      <c r="N19" s="71"/>
      <c r="O19" s="71"/>
      <c r="S19" s="358">
        <v>10</v>
      </c>
      <c r="T19" s="359" t="str">
        <f>[1]選手登録!F26</f>
        <v/>
      </c>
      <c r="U19" s="359" t="str">
        <f>IF(T19="","",VLOOKUP(T19,#REF!,7,0))</f>
        <v/>
      </c>
      <c r="V19" s="360" t="str">
        <f t="shared" si="0"/>
        <v/>
      </c>
      <c r="W19" s="360" t="str">
        <f t="shared" si="5"/>
        <v/>
      </c>
      <c r="Z19" s="381" t="str">
        <f t="shared" ref="Z19:Z27" si="7">IF(H11="","",H11)</f>
        <v/>
      </c>
      <c r="AA19" s="381">
        <v>1</v>
      </c>
    </row>
    <row r="20" spans="1:27" ht="20.100000000000001" customHeight="1" thickBot="1" x14ac:dyDescent="0.2">
      <c r="A20" s="421"/>
      <c r="B20" s="422"/>
      <c r="C20" s="332"/>
      <c r="D20" s="423"/>
      <c r="E20" s="424"/>
      <c r="F20" s="352"/>
      <c r="G20" s="352"/>
      <c r="H20" s="423"/>
      <c r="I20" s="425"/>
      <c r="J20" s="425"/>
      <c r="K20" s="352"/>
      <c r="L20" s="425"/>
      <c r="M20" s="425"/>
      <c r="N20" s="71"/>
      <c r="O20" s="71"/>
      <c r="S20" s="358">
        <v>11</v>
      </c>
      <c r="T20" s="359" t="str">
        <f>[1]選手登録!F27</f>
        <v/>
      </c>
      <c r="U20" s="359" t="str">
        <f>IF(T20="","",VLOOKUP(T20,#REF!,7,0))</f>
        <v/>
      </c>
      <c r="V20" s="360" t="str">
        <f t="shared" si="0"/>
        <v/>
      </c>
      <c r="W20" s="360" t="str">
        <f t="shared" si="5"/>
        <v/>
      </c>
      <c r="Z20" s="381" t="str">
        <f t="shared" si="7"/>
        <v/>
      </c>
      <c r="AA20" s="381">
        <v>1</v>
      </c>
    </row>
    <row r="21" spans="1:27" ht="18.75" customHeight="1" thickBot="1" x14ac:dyDescent="0.2">
      <c r="A21" s="353" t="s">
        <v>2116</v>
      </c>
      <c r="B21" s="354"/>
      <c r="C21" s="355" t="s">
        <v>85</v>
      </c>
      <c r="D21" s="356" t="str">
        <f>IF(ISBLANK([1]選手登録!G$5),"",[1]選手登録!G$5)</f>
        <v/>
      </c>
      <c r="E21" s="357"/>
      <c r="F21" s="331"/>
      <c r="G21" s="331"/>
      <c r="H21" s="331"/>
      <c r="I21" s="331"/>
      <c r="J21" s="331"/>
      <c r="K21" s="331"/>
      <c r="L21" s="331"/>
      <c r="M21" s="351"/>
      <c r="N21" s="71"/>
      <c r="O21" s="71"/>
      <c r="S21" s="358">
        <v>12</v>
      </c>
      <c r="T21" s="359" t="str">
        <f>[1]選手登録!F28</f>
        <v/>
      </c>
      <c r="U21" s="359" t="str">
        <f>IF(T21="","",VLOOKUP(T21,#REF!,7,0))</f>
        <v/>
      </c>
      <c r="V21" s="360" t="str">
        <f t="shared" si="0"/>
        <v/>
      </c>
      <c r="W21" s="360" t="str">
        <f t="shared" si="5"/>
        <v/>
      </c>
      <c r="Z21" s="381" t="str">
        <f t="shared" si="7"/>
        <v/>
      </c>
      <c r="AA21" s="381">
        <v>1</v>
      </c>
    </row>
    <row r="22" spans="1:27" ht="24.95" customHeight="1" x14ac:dyDescent="0.15">
      <c r="A22" s="361"/>
      <c r="B22" s="426" t="s">
        <v>2117</v>
      </c>
      <c r="C22" s="427"/>
      <c r="D22" s="427"/>
      <c r="E22" s="427"/>
      <c r="F22" s="427"/>
      <c r="G22" s="428"/>
      <c r="H22" s="429" t="s">
        <v>2118</v>
      </c>
      <c r="I22" s="429"/>
      <c r="J22" s="429"/>
      <c r="K22" s="429"/>
      <c r="L22" s="430"/>
      <c r="M22" s="343"/>
      <c r="N22" s="71"/>
      <c r="O22" s="71"/>
      <c r="S22" s="358">
        <v>13</v>
      </c>
      <c r="T22" s="359" t="str">
        <f>[1]選手登録!F29</f>
        <v/>
      </c>
      <c r="U22" s="359" t="str">
        <f>IF(T22="","",VLOOKUP(T22,#REF!,7,0))</f>
        <v/>
      </c>
      <c r="V22" s="360" t="str">
        <f t="shared" si="0"/>
        <v/>
      </c>
      <c r="W22" s="360" t="str">
        <f t="shared" si="5"/>
        <v/>
      </c>
      <c r="Z22" s="381" t="str">
        <f t="shared" si="7"/>
        <v/>
      </c>
      <c r="AA22" s="381">
        <v>1</v>
      </c>
    </row>
    <row r="23" spans="1:27" ht="24.95" customHeight="1" thickBot="1" x14ac:dyDescent="0.2">
      <c r="A23" s="371" t="s">
        <v>2103</v>
      </c>
      <c r="B23" s="372" t="s">
        <v>2104</v>
      </c>
      <c r="C23" s="373" t="s">
        <v>2105</v>
      </c>
      <c r="D23" s="374"/>
      <c r="E23" s="375" t="s">
        <v>204</v>
      </c>
      <c r="F23" s="376" t="s">
        <v>2106</v>
      </c>
      <c r="G23" s="377" t="s">
        <v>2119</v>
      </c>
      <c r="H23" s="372" t="s">
        <v>2104</v>
      </c>
      <c r="I23" s="373" t="s">
        <v>2108</v>
      </c>
      <c r="J23" s="374"/>
      <c r="K23" s="378" t="s">
        <v>204</v>
      </c>
      <c r="L23" s="379" t="s">
        <v>2106</v>
      </c>
      <c r="M23" s="380"/>
      <c r="N23" s="71"/>
      <c r="O23" s="71"/>
      <c r="S23" s="358">
        <v>14</v>
      </c>
      <c r="T23" s="359" t="str">
        <f>[1]選手登録!F30</f>
        <v/>
      </c>
      <c r="U23" s="359" t="str">
        <f>IF(T23="","",VLOOKUP(T23,#REF!,7,0))</f>
        <v/>
      </c>
      <c r="V23" s="360" t="str">
        <f t="shared" si="0"/>
        <v/>
      </c>
      <c r="W23" s="360" t="str">
        <f t="shared" si="5"/>
        <v/>
      </c>
      <c r="Z23" s="381" t="str">
        <f t="shared" si="7"/>
        <v/>
      </c>
      <c r="AA23" s="381">
        <v>1</v>
      </c>
    </row>
    <row r="24" spans="1:27" ht="24.95" customHeight="1" thickTop="1" x14ac:dyDescent="0.15">
      <c r="A24" s="382" t="s">
        <v>2109</v>
      </c>
      <c r="B24" s="383"/>
      <c r="C24" s="384" t="str">
        <f t="shared" ref="C24:C31" si="8">IF(ISBLANK(B24),"",VLOOKUP(B24,女,18,0))</f>
        <v/>
      </c>
      <c r="D24" s="385"/>
      <c r="E24" s="431" t="str">
        <f t="shared" ref="E24:E31" si="9">IF(ISBLANK(B24),"",VLOOKUP(B24,女,4,0))</f>
        <v/>
      </c>
      <c r="F24" s="387"/>
      <c r="G24" s="388"/>
      <c r="H24" s="389"/>
      <c r="I24" s="384" t="str">
        <f t="shared" ref="I24:I31" si="10">IF(ISBLANK(H24),"",VLOOKUP(H24,女,18,0))</f>
        <v/>
      </c>
      <c r="J24" s="385"/>
      <c r="K24" s="431" t="str">
        <f t="shared" ref="K24:K31" si="11">IF(ISBLANK(H24),"",VLOOKUP(H24,女,4,0))</f>
        <v/>
      </c>
      <c r="L24" s="410"/>
      <c r="M24" s="401"/>
      <c r="N24" s="71"/>
      <c r="O24" s="71"/>
      <c r="S24" s="358">
        <v>15</v>
      </c>
      <c r="T24" s="359" t="str">
        <f>[1]選手登録!F31</f>
        <v/>
      </c>
      <c r="U24" s="359" t="str">
        <f>IF(T24="","",VLOOKUP(T24,#REF!,7,0))</f>
        <v/>
      </c>
      <c r="V24" s="360" t="str">
        <f t="shared" si="0"/>
        <v/>
      </c>
      <c r="W24" s="360" t="str">
        <f t="shared" si="5"/>
        <v/>
      </c>
      <c r="Z24" s="381" t="str">
        <f t="shared" si="7"/>
        <v/>
      </c>
      <c r="AA24" s="381">
        <v>1</v>
      </c>
    </row>
    <row r="25" spans="1:27" ht="24.95" customHeight="1" x14ac:dyDescent="0.15">
      <c r="A25" s="392" t="s">
        <v>2120</v>
      </c>
      <c r="B25" s="393"/>
      <c r="C25" s="394" t="str">
        <f t="shared" si="8"/>
        <v/>
      </c>
      <c r="D25" s="395"/>
      <c r="E25" s="396" t="str">
        <f t="shared" si="9"/>
        <v/>
      </c>
      <c r="F25" s="397"/>
      <c r="G25" s="398"/>
      <c r="H25" s="399"/>
      <c r="I25" s="394" t="str">
        <f t="shared" si="10"/>
        <v/>
      </c>
      <c r="J25" s="395"/>
      <c r="K25" s="396" t="str">
        <f t="shared" si="11"/>
        <v/>
      </c>
      <c r="L25" s="400"/>
      <c r="M25" s="401"/>
      <c r="N25" s="71"/>
      <c r="O25" s="71"/>
      <c r="S25" s="358">
        <v>16</v>
      </c>
      <c r="T25" s="359" t="str">
        <f>[1]選手登録!F32</f>
        <v/>
      </c>
      <c r="U25" s="359" t="str">
        <f>IF(T25="","",VLOOKUP(T25,#REF!,7,0))</f>
        <v/>
      </c>
      <c r="V25" s="360" t="str">
        <f t="shared" si="0"/>
        <v/>
      </c>
      <c r="W25" s="360" t="str">
        <f t="shared" si="5"/>
        <v/>
      </c>
      <c r="Z25" s="381" t="str">
        <f t="shared" si="7"/>
        <v/>
      </c>
      <c r="AA25" s="381">
        <v>1</v>
      </c>
    </row>
    <row r="26" spans="1:27" ht="24.95" customHeight="1" x14ac:dyDescent="0.15">
      <c r="A26" s="392" t="s">
        <v>2121</v>
      </c>
      <c r="B26" s="393"/>
      <c r="C26" s="394" t="str">
        <f t="shared" si="8"/>
        <v/>
      </c>
      <c r="D26" s="395"/>
      <c r="E26" s="402" t="str">
        <f t="shared" si="9"/>
        <v/>
      </c>
      <c r="F26" s="397"/>
      <c r="G26" s="398"/>
      <c r="H26" s="399"/>
      <c r="I26" s="394" t="str">
        <f t="shared" si="10"/>
        <v/>
      </c>
      <c r="J26" s="395"/>
      <c r="K26" s="402" t="str">
        <f t="shared" si="11"/>
        <v/>
      </c>
      <c r="L26" s="403"/>
      <c r="M26" s="404"/>
      <c r="N26" s="71"/>
      <c r="O26" s="71"/>
      <c r="S26" s="358">
        <v>17</v>
      </c>
      <c r="T26" s="359" t="str">
        <f>[1]選手登録!F33</f>
        <v/>
      </c>
      <c r="U26" s="359" t="str">
        <f>IF(T26="","",VLOOKUP(T26,#REF!,7,0))</f>
        <v/>
      </c>
      <c r="V26" s="360" t="str">
        <f t="shared" si="0"/>
        <v/>
      </c>
      <c r="W26" s="360" t="str">
        <f t="shared" si="5"/>
        <v/>
      </c>
      <c r="Z26" s="381" t="str">
        <f t="shared" si="7"/>
        <v/>
      </c>
      <c r="AA26" s="381">
        <v>1</v>
      </c>
    </row>
    <row r="27" spans="1:27" ht="24.95" customHeight="1" x14ac:dyDescent="0.15">
      <c r="A27" s="392" t="s">
        <v>2122</v>
      </c>
      <c r="B27" s="393"/>
      <c r="C27" s="394" t="str">
        <f t="shared" si="8"/>
        <v/>
      </c>
      <c r="D27" s="395"/>
      <c r="E27" s="402" t="str">
        <f t="shared" si="9"/>
        <v/>
      </c>
      <c r="F27" s="397"/>
      <c r="G27" s="398"/>
      <c r="H27" s="399"/>
      <c r="I27" s="394" t="str">
        <f t="shared" si="10"/>
        <v/>
      </c>
      <c r="J27" s="395"/>
      <c r="K27" s="402" t="str">
        <f t="shared" si="11"/>
        <v/>
      </c>
      <c r="L27" s="400"/>
      <c r="M27" s="401"/>
      <c r="N27" s="71"/>
      <c r="O27" s="71"/>
      <c r="S27" s="358">
        <v>18</v>
      </c>
      <c r="T27" s="359" t="str">
        <f>[1]選手登録!F34</f>
        <v/>
      </c>
      <c r="U27" s="359" t="str">
        <f>IF(T27="","",VLOOKUP(T27,#REF!,7,0))</f>
        <v/>
      </c>
      <c r="V27" s="360" t="str">
        <f t="shared" si="0"/>
        <v/>
      </c>
      <c r="W27" s="360" t="str">
        <f t="shared" si="5"/>
        <v/>
      </c>
      <c r="Z27" s="381" t="str">
        <f t="shared" si="7"/>
        <v/>
      </c>
      <c r="AA27" s="381">
        <v>1</v>
      </c>
    </row>
    <row r="28" spans="1:27" ht="24.95" customHeight="1" x14ac:dyDescent="0.15">
      <c r="A28" s="392" t="s">
        <v>2113</v>
      </c>
      <c r="B28" s="393"/>
      <c r="C28" s="394" t="str">
        <f t="shared" si="8"/>
        <v/>
      </c>
      <c r="D28" s="395"/>
      <c r="E28" s="405" t="str">
        <f t="shared" si="9"/>
        <v/>
      </c>
      <c r="F28" s="406"/>
      <c r="G28" s="398"/>
      <c r="H28" s="399"/>
      <c r="I28" s="394" t="str">
        <f t="shared" si="10"/>
        <v/>
      </c>
      <c r="J28" s="395"/>
      <c r="K28" s="405" t="str">
        <f t="shared" si="11"/>
        <v/>
      </c>
      <c r="L28" s="407"/>
      <c r="M28" s="401"/>
      <c r="N28" s="71"/>
      <c r="O28" s="71"/>
      <c r="S28" s="358">
        <v>19</v>
      </c>
      <c r="T28" s="359" t="str">
        <f>[1]選手登録!F35</f>
        <v/>
      </c>
      <c r="U28" s="359" t="str">
        <f>IF(T28="","",VLOOKUP(T28,#REF!,7,0))</f>
        <v/>
      </c>
      <c r="V28" s="360" t="str">
        <f t="shared" si="0"/>
        <v/>
      </c>
      <c r="W28" s="360" t="str">
        <f t="shared" si="5"/>
        <v/>
      </c>
      <c r="Z28" s="381" t="str">
        <f t="shared" ref="Z28:Z36" si="12">IF(B87="","",B87)</f>
        <v/>
      </c>
      <c r="AA28" s="381">
        <v>1</v>
      </c>
    </row>
    <row r="29" spans="1:27" ht="24.95" customHeight="1" x14ac:dyDescent="0.15">
      <c r="A29" s="408" t="s">
        <v>2115</v>
      </c>
      <c r="B29" s="393"/>
      <c r="C29" s="394" t="str">
        <f t="shared" si="8"/>
        <v/>
      </c>
      <c r="D29" s="395"/>
      <c r="E29" s="409" t="str">
        <f t="shared" si="9"/>
        <v/>
      </c>
      <c r="F29" s="387"/>
      <c r="G29" s="398"/>
      <c r="H29" s="399"/>
      <c r="I29" s="394" t="str">
        <f t="shared" si="10"/>
        <v/>
      </c>
      <c r="J29" s="395"/>
      <c r="K29" s="409" t="str">
        <f t="shared" si="11"/>
        <v/>
      </c>
      <c r="L29" s="410"/>
      <c r="M29" s="401"/>
      <c r="N29" s="71"/>
      <c r="O29" s="71"/>
      <c r="S29" s="358">
        <v>20</v>
      </c>
      <c r="T29" s="359" t="str">
        <f>[1]選手登録!F36</f>
        <v/>
      </c>
      <c r="U29" s="359" t="str">
        <f>IF(T29="","",VLOOKUP(T29,#REF!,7,0))</f>
        <v/>
      </c>
      <c r="V29" s="360" t="str">
        <f t="shared" si="0"/>
        <v/>
      </c>
      <c r="W29" s="360" t="str">
        <f t="shared" si="5"/>
        <v/>
      </c>
      <c r="Z29" s="381" t="str">
        <f t="shared" si="12"/>
        <v/>
      </c>
      <c r="AA29" s="381">
        <v>1</v>
      </c>
    </row>
    <row r="30" spans="1:27" ht="24.95" customHeight="1" x14ac:dyDescent="0.15">
      <c r="A30" s="411"/>
      <c r="B30" s="393"/>
      <c r="C30" s="394" t="str">
        <f t="shared" si="8"/>
        <v/>
      </c>
      <c r="D30" s="395"/>
      <c r="E30" s="396" t="str">
        <f t="shared" si="9"/>
        <v/>
      </c>
      <c r="F30" s="397"/>
      <c r="G30" s="398"/>
      <c r="H30" s="399"/>
      <c r="I30" s="394" t="str">
        <f t="shared" si="10"/>
        <v/>
      </c>
      <c r="J30" s="395"/>
      <c r="K30" s="396" t="str">
        <f t="shared" si="11"/>
        <v/>
      </c>
      <c r="L30" s="400"/>
      <c r="M30" s="401"/>
      <c r="N30" s="71"/>
      <c r="O30" s="71"/>
      <c r="S30" s="358">
        <v>21</v>
      </c>
      <c r="T30" s="359" t="str">
        <f>[1]選手登録!F37</f>
        <v/>
      </c>
      <c r="U30" s="359" t="str">
        <f>IF(T30="","",VLOOKUP(T30,#REF!,7,0))</f>
        <v/>
      </c>
      <c r="V30" s="360" t="str">
        <f t="shared" si="0"/>
        <v/>
      </c>
      <c r="W30" s="360" t="str">
        <f t="shared" si="5"/>
        <v/>
      </c>
      <c r="Z30" s="381" t="str">
        <f t="shared" si="12"/>
        <v/>
      </c>
      <c r="AA30" s="381">
        <v>1</v>
      </c>
    </row>
    <row r="31" spans="1:27" ht="24.95" customHeight="1" thickBot="1" x14ac:dyDescent="0.2">
      <c r="A31" s="412"/>
      <c r="B31" s="413"/>
      <c r="C31" s="414" t="str">
        <f t="shared" si="8"/>
        <v/>
      </c>
      <c r="D31" s="415"/>
      <c r="E31" s="416" t="str">
        <f t="shared" si="9"/>
        <v/>
      </c>
      <c r="F31" s="417"/>
      <c r="G31" s="418"/>
      <c r="H31" s="419"/>
      <c r="I31" s="414" t="str">
        <f t="shared" si="10"/>
        <v/>
      </c>
      <c r="J31" s="415"/>
      <c r="K31" s="416" t="str">
        <f t="shared" si="11"/>
        <v/>
      </c>
      <c r="L31" s="420"/>
      <c r="M31" s="401"/>
      <c r="N31" s="71"/>
      <c r="O31" s="71"/>
      <c r="S31" s="358">
        <v>22</v>
      </c>
      <c r="T31" s="359" t="str">
        <f>[1]選手登録!F38</f>
        <v/>
      </c>
      <c r="U31" s="359" t="str">
        <f>IF(T31="","",VLOOKUP(T31,#REF!,7,0))</f>
        <v/>
      </c>
      <c r="V31" s="360" t="str">
        <f t="shared" si="0"/>
        <v/>
      </c>
      <c r="W31" s="360" t="str">
        <f t="shared" si="5"/>
        <v/>
      </c>
      <c r="Z31" s="381" t="str">
        <f t="shared" si="12"/>
        <v/>
      </c>
      <c r="AA31" s="381">
        <v>1</v>
      </c>
    </row>
    <row r="32" spans="1:27" ht="10.5" customHeight="1" thickBot="1" x14ac:dyDescent="0.2">
      <c r="A32" s="422"/>
      <c r="B32" s="422"/>
      <c r="C32" s="332"/>
      <c r="D32" s="423"/>
      <c r="E32" s="425"/>
      <c r="F32" s="352"/>
      <c r="G32" s="352"/>
      <c r="H32" s="423"/>
      <c r="I32" s="352"/>
      <c r="J32" s="352"/>
      <c r="K32" s="352"/>
      <c r="L32" s="352"/>
      <c r="M32" s="352"/>
      <c r="N32" s="71"/>
      <c r="O32" s="71"/>
      <c r="S32" s="358">
        <v>23</v>
      </c>
      <c r="T32" s="359" t="str">
        <f>[1]選手登録!F39</f>
        <v/>
      </c>
      <c r="U32" s="359" t="str">
        <f>IF(T32="","",VLOOKUP(T32,#REF!,7,0))</f>
        <v/>
      </c>
      <c r="V32" s="360" t="str">
        <f t="shared" si="0"/>
        <v/>
      </c>
      <c r="W32" s="360" t="str">
        <f t="shared" si="5"/>
        <v/>
      </c>
      <c r="Z32" s="381" t="str">
        <f t="shared" si="12"/>
        <v/>
      </c>
      <c r="AA32" s="381">
        <v>1</v>
      </c>
    </row>
    <row r="33" spans="1:27" ht="17.25" customHeight="1" thickBot="1" x14ac:dyDescent="0.2">
      <c r="A33" s="422"/>
      <c r="B33" s="422"/>
      <c r="C33" s="351"/>
      <c r="D33" s="423"/>
      <c r="E33" s="432"/>
      <c r="F33" s="433" t="s">
        <v>2123</v>
      </c>
      <c r="G33" s="434" t="s">
        <v>2124</v>
      </c>
      <c r="H33" s="434" t="s">
        <v>2125</v>
      </c>
      <c r="I33" s="435"/>
      <c r="J33" s="352"/>
      <c r="K33" s="423"/>
      <c r="L33" s="436"/>
      <c r="M33" s="71"/>
      <c r="N33" s="71"/>
      <c r="S33" s="358">
        <v>24</v>
      </c>
      <c r="T33" s="359" t="str">
        <f>[1]選手登録!F40</f>
        <v/>
      </c>
      <c r="U33" s="359" t="str">
        <f>IF(T33="","",VLOOKUP(T33,#REF!,7,0))</f>
        <v/>
      </c>
      <c r="V33" s="360" t="str">
        <f t="shared" si="0"/>
        <v/>
      </c>
      <c r="W33" s="360" t="str">
        <f t="shared" si="5"/>
        <v/>
      </c>
      <c r="Z33" s="381" t="str">
        <f t="shared" si="12"/>
        <v/>
      </c>
      <c r="AA33" s="381">
        <v>1</v>
      </c>
    </row>
    <row r="34" spans="1:27" ht="22.5" customHeight="1" thickBot="1" x14ac:dyDescent="0.2">
      <c r="A34" s="437"/>
      <c r="B34" s="356" t="s">
        <v>2126</v>
      </c>
      <c r="C34" s="438"/>
      <c r="D34" s="438"/>
      <c r="E34" s="357"/>
      <c r="F34" s="439" t="str">
        <f>IF(V$88=0,"",V$88)&amp;"名"</f>
        <v>名</v>
      </c>
      <c r="G34" s="439" t="str">
        <f>IF(V$171=0,"",V$171)&amp;"名"</f>
        <v>名</v>
      </c>
      <c r="H34" s="440" t="str">
        <f>IF(V$172=0,"",V$172)&amp;"名"</f>
        <v>名</v>
      </c>
      <c r="I34" s="441"/>
      <c r="J34" s="442"/>
      <c r="K34" s="443"/>
      <c r="L34" s="444"/>
      <c r="M34" s="71"/>
      <c r="N34" s="71"/>
      <c r="S34" s="358">
        <v>25</v>
      </c>
      <c r="T34" s="359" t="str">
        <f>[1]選手登録!F41</f>
        <v/>
      </c>
      <c r="U34" s="359" t="str">
        <f>IF(T34="","",VLOOKUP(T34,#REF!,7,0))</f>
        <v/>
      </c>
      <c r="V34" s="360" t="str">
        <f t="shared" si="0"/>
        <v/>
      </c>
      <c r="W34" s="360" t="str">
        <f t="shared" si="5"/>
        <v/>
      </c>
      <c r="Z34" s="381" t="str">
        <f t="shared" si="12"/>
        <v/>
      </c>
      <c r="AA34" s="381">
        <v>1</v>
      </c>
    </row>
    <row r="35" spans="1:27" ht="22.5" customHeight="1" thickBot="1" x14ac:dyDescent="0.2">
      <c r="A35" s="437"/>
      <c r="B35" s="356" t="s">
        <v>2127</v>
      </c>
      <c r="C35" s="438"/>
      <c r="D35" s="438"/>
      <c r="E35" s="357"/>
      <c r="F35" s="439" t="str">
        <f>IF(W$88=0,"",W$88)&amp;"名"</f>
        <v>名</v>
      </c>
      <c r="G35" s="439" t="str">
        <f>IF(W$171=0,"",W$171)&amp;"名"</f>
        <v>名</v>
      </c>
      <c r="H35" s="445" t="str">
        <f>IF(W$172=0,"",W$172)&amp;"名"</f>
        <v>名</v>
      </c>
      <c r="I35" s="446" t="s">
        <v>2128</v>
      </c>
      <c r="J35" s="446"/>
      <c r="K35" s="447" t="str">
        <f>IF(W$172=0,"",W$172*100)&amp;"円"</f>
        <v>円</v>
      </c>
      <c r="L35" s="448"/>
      <c r="M35" s="449"/>
      <c r="N35" s="71"/>
      <c r="O35" s="71"/>
      <c r="S35" s="358">
        <v>26</v>
      </c>
      <c r="T35" s="359" t="str">
        <f>[1]選手登録!F42</f>
        <v/>
      </c>
      <c r="U35" s="359" t="str">
        <f>IF(T35="","",VLOOKUP(T35,#REF!,7,0))</f>
        <v/>
      </c>
      <c r="V35" s="360" t="str">
        <f t="shared" si="0"/>
        <v/>
      </c>
      <c r="W35" s="360" t="str">
        <f t="shared" si="5"/>
        <v/>
      </c>
      <c r="Z35" s="381" t="str">
        <f t="shared" si="12"/>
        <v/>
      </c>
      <c r="AA35" s="381">
        <v>1</v>
      </c>
    </row>
    <row r="36" spans="1:27" ht="24.95" customHeight="1" x14ac:dyDescent="0.15">
      <c r="A36" s="450" t="s">
        <v>2129</v>
      </c>
      <c r="B36" s="350"/>
      <c r="C36" s="350"/>
      <c r="D36" s="350"/>
      <c r="E36" s="451"/>
      <c r="F36" s="352"/>
      <c r="G36" s="423"/>
      <c r="H36" s="452"/>
      <c r="I36" s="352"/>
      <c r="J36" s="352"/>
      <c r="K36" s="423"/>
      <c r="L36" s="352"/>
      <c r="M36" s="352"/>
      <c r="N36" s="71"/>
      <c r="O36" s="71"/>
      <c r="S36" s="358">
        <v>27</v>
      </c>
      <c r="T36" s="359" t="str">
        <f>[1]選手登録!F43</f>
        <v/>
      </c>
      <c r="U36" s="359" t="str">
        <f>IF(T36="","",VLOOKUP(T36,#REF!,7,0))</f>
        <v/>
      </c>
      <c r="V36" s="360" t="str">
        <f t="shared" si="0"/>
        <v/>
      </c>
      <c r="W36" s="360" t="str">
        <f t="shared" si="5"/>
        <v/>
      </c>
      <c r="Z36" s="381" t="str">
        <f t="shared" si="12"/>
        <v/>
      </c>
      <c r="AA36" s="381">
        <v>1</v>
      </c>
    </row>
    <row r="37" spans="1:27" ht="18.75" customHeight="1" x14ac:dyDescent="0.15">
      <c r="A37" s="453" t="s">
        <v>2130</v>
      </c>
      <c r="B37" s="454"/>
      <c r="C37" s="454"/>
      <c r="D37" s="454"/>
      <c r="E37" s="454"/>
      <c r="F37" s="454"/>
      <c r="G37" s="455" t="str">
        <f>IF([1]選手登録!L$6="","",VLOOKUP([1]選手登録!T1,年回,3))</f>
        <v>令和5年度</v>
      </c>
      <c r="H37" s="456"/>
      <c r="I37" s="457" t="s">
        <v>2131</v>
      </c>
      <c r="J37" s="456"/>
      <c r="K37" s="457" t="s">
        <v>2132</v>
      </c>
      <c r="M37" s="71"/>
      <c r="N37" s="71"/>
      <c r="O37" s="71"/>
      <c r="S37" s="358">
        <v>28</v>
      </c>
      <c r="T37" s="359" t="str">
        <f>[1]選手登録!F44</f>
        <v/>
      </c>
      <c r="U37" s="359" t="str">
        <f>IF(T37="","",VLOOKUP(T37,#REF!,7,0))</f>
        <v/>
      </c>
      <c r="V37" s="360" t="str">
        <f t="shared" si="0"/>
        <v/>
      </c>
      <c r="W37" s="360" t="str">
        <f t="shared" si="5"/>
        <v/>
      </c>
    </row>
    <row r="38" spans="1:27" ht="18.75" customHeight="1" x14ac:dyDescent="0.15">
      <c r="A38" s="453" t="s">
        <v>2133</v>
      </c>
      <c r="B38" s="454"/>
      <c r="C38" s="454"/>
      <c r="D38" s="454"/>
      <c r="E38" s="458"/>
      <c r="F38" s="454"/>
      <c r="G38" s="454"/>
      <c r="H38" s="454"/>
      <c r="I38" s="454"/>
      <c r="J38" s="454"/>
      <c r="K38" s="454"/>
      <c r="L38" s="454"/>
      <c r="M38" s="458"/>
      <c r="N38" s="71"/>
      <c r="O38" s="71"/>
      <c r="S38" s="358">
        <v>29</v>
      </c>
      <c r="T38" s="359" t="str">
        <f>[1]選手登録!F45</f>
        <v/>
      </c>
      <c r="U38" s="359" t="str">
        <f>IF(T38="","",VLOOKUP(T38,#REF!,7,0))</f>
        <v/>
      </c>
      <c r="V38" s="360" t="str">
        <f t="shared" si="0"/>
        <v/>
      </c>
      <c r="W38" s="360" t="str">
        <f t="shared" si="5"/>
        <v/>
      </c>
    </row>
    <row r="39" spans="1:27" ht="18.75" customHeight="1" x14ac:dyDescent="0.15">
      <c r="A39" s="453" t="s">
        <v>2134</v>
      </c>
      <c r="B39" s="454"/>
      <c r="C39" s="454"/>
      <c r="D39" s="454"/>
      <c r="E39" s="454"/>
      <c r="F39" s="454"/>
      <c r="G39" s="458"/>
      <c r="H39" s="458"/>
      <c r="I39" s="458"/>
      <c r="J39" s="458"/>
      <c r="K39" s="458"/>
      <c r="L39" s="458"/>
      <c r="M39" s="458"/>
      <c r="S39" s="358">
        <v>30</v>
      </c>
      <c r="T39" s="359" t="str">
        <f>[1]選手登録!F46</f>
        <v/>
      </c>
      <c r="U39" s="359" t="str">
        <f>IF(T39="","",VLOOKUP(T39,#REF!,7,0))</f>
        <v/>
      </c>
      <c r="V39" s="360" t="str">
        <f t="shared" si="0"/>
        <v/>
      </c>
      <c r="W39" s="360" t="str">
        <f t="shared" si="5"/>
        <v/>
      </c>
      <c r="Z39" s="381" t="str">
        <f t="shared" ref="Z39:Z46" si="13">IF(B24="","",B24)</f>
        <v/>
      </c>
      <c r="AA39" s="381">
        <v>1</v>
      </c>
    </row>
    <row r="40" spans="1:27" ht="18.75" customHeight="1" x14ac:dyDescent="0.15">
      <c r="A40" s="453" t="s">
        <v>2135</v>
      </c>
      <c r="B40" s="454"/>
      <c r="C40" s="454"/>
      <c r="D40" s="454"/>
      <c r="E40" s="454"/>
      <c r="F40" s="454"/>
      <c r="G40" s="459" t="s">
        <v>2136</v>
      </c>
      <c r="H40" s="460" t="str">
        <f>IF(ISBLANK([1]選手登録!G$5),"",VLOOKUP([1]選手登録!G$5,登録,2,0)&amp;"学校")</f>
        <v/>
      </c>
      <c r="I40" s="460"/>
      <c r="J40" s="460"/>
      <c r="K40" s="460"/>
      <c r="L40" s="459"/>
      <c r="M40" s="458"/>
      <c r="S40" s="358">
        <v>31</v>
      </c>
      <c r="T40" s="359" t="str">
        <f>[1]選手登録!F47</f>
        <v/>
      </c>
      <c r="U40" s="359" t="str">
        <f>IF(T40="","",VLOOKUP(T40,#REF!,7,0))</f>
        <v/>
      </c>
      <c r="V40" s="360" t="str">
        <f t="shared" si="0"/>
        <v/>
      </c>
      <c r="W40" s="360" t="str">
        <f t="shared" si="5"/>
        <v/>
      </c>
      <c r="Z40" s="381" t="str">
        <f t="shared" si="13"/>
        <v/>
      </c>
      <c r="AA40" s="381">
        <v>1</v>
      </c>
    </row>
    <row r="41" spans="1:27" ht="18.75" customHeight="1" x14ac:dyDescent="0.15">
      <c r="A41" s="461"/>
      <c r="B41" s="331"/>
      <c r="C41" s="331"/>
      <c r="D41" s="331"/>
      <c r="E41" s="331"/>
      <c r="F41" s="454"/>
      <c r="G41" s="462" t="s">
        <v>2137</v>
      </c>
      <c r="H41" s="463" t="str">
        <f>IF(ISBLANK([1]選手登録!$L4),"",[1]選手登録!$L4&amp;"  "&amp;[1]選手登録!$M4)</f>
        <v/>
      </c>
      <c r="I41" s="463"/>
      <c r="J41" s="463"/>
      <c r="K41" s="463"/>
      <c r="L41" s="464" t="s">
        <v>2138</v>
      </c>
      <c r="M41" s="465"/>
      <c r="S41" s="358">
        <v>32</v>
      </c>
      <c r="T41" s="359" t="str">
        <f>[1]選手登録!F48</f>
        <v/>
      </c>
      <c r="U41" s="359" t="str">
        <f>IF(T41="","",VLOOKUP(T41,#REF!,7,0))</f>
        <v/>
      </c>
      <c r="V41" s="360" t="str">
        <f t="shared" si="0"/>
        <v/>
      </c>
      <c r="W41" s="360" t="str">
        <f t="shared" si="5"/>
        <v/>
      </c>
      <c r="Z41" s="381" t="str">
        <f t="shared" si="13"/>
        <v/>
      </c>
      <c r="AA41" s="381">
        <v>1</v>
      </c>
    </row>
    <row r="42" spans="1:27" ht="18.75" customHeight="1" x14ac:dyDescent="0.15">
      <c r="A42" s="459" t="s">
        <v>2139</v>
      </c>
      <c r="B42" s="459"/>
      <c r="C42" s="466"/>
      <c r="D42" s="466"/>
      <c r="E42" s="467"/>
      <c r="F42" s="454"/>
      <c r="G42" s="462" t="s">
        <v>2140</v>
      </c>
      <c r="H42" s="463" t="str">
        <f>IF(ISBLANK([1]選手登録!$L5),"",[1]選手登録!$L5&amp;"  "&amp;[1]選手登録!$M5)</f>
        <v/>
      </c>
      <c r="I42" s="463"/>
      <c r="J42" s="463"/>
      <c r="K42" s="468" t="s">
        <v>2141</v>
      </c>
      <c r="L42" s="469"/>
      <c r="M42" s="423"/>
      <c r="S42" s="358">
        <v>33</v>
      </c>
      <c r="T42" s="359" t="str">
        <f>[1]選手登録!F49</f>
        <v/>
      </c>
      <c r="U42" s="359" t="str">
        <f>IF(T42="","",VLOOKUP(T42,#REF!,7,0))</f>
        <v/>
      </c>
      <c r="V42" s="360" t="str">
        <f t="shared" si="0"/>
        <v/>
      </c>
      <c r="W42" s="360" t="str">
        <f t="shared" si="5"/>
        <v/>
      </c>
      <c r="Z42" s="381" t="str">
        <f t="shared" si="13"/>
        <v/>
      </c>
      <c r="AA42" s="381">
        <v>1</v>
      </c>
    </row>
    <row r="43" spans="1:27" ht="18.75" customHeight="1" x14ac:dyDescent="0.15">
      <c r="A43" s="462" t="s">
        <v>2139</v>
      </c>
      <c r="B43" s="462"/>
      <c r="C43" s="470"/>
      <c r="D43" s="470"/>
      <c r="E43" s="471"/>
      <c r="F43" s="454"/>
      <c r="G43" s="462" t="s">
        <v>2142</v>
      </c>
      <c r="H43" s="472" t="str">
        <f>IF(ISBLANK([1]選手登録!$H10),"",[1]選手登録!$H10)</f>
        <v/>
      </c>
      <c r="I43" s="472"/>
      <c r="J43" s="472"/>
      <c r="K43" s="472"/>
      <c r="L43" s="473"/>
      <c r="M43" s="474"/>
      <c r="S43" s="358">
        <v>34</v>
      </c>
      <c r="T43" s="359" t="str">
        <f>[1]選手登録!F50</f>
        <v/>
      </c>
      <c r="U43" s="359" t="str">
        <f>IF(T43="","",VLOOKUP(T43,#REF!,7,0))</f>
        <v/>
      </c>
      <c r="V43" s="360" t="str">
        <f t="shared" si="0"/>
        <v/>
      </c>
      <c r="W43" s="360" t="str">
        <f t="shared" si="5"/>
        <v/>
      </c>
      <c r="Z43" s="381" t="str">
        <f t="shared" si="13"/>
        <v/>
      </c>
      <c r="AA43" s="381">
        <v>1</v>
      </c>
    </row>
    <row r="44" spans="1:27" ht="18.75" customHeight="1" x14ac:dyDescent="0.15">
      <c r="A44" s="462" t="s">
        <v>2139</v>
      </c>
      <c r="B44" s="462"/>
      <c r="C44" s="470"/>
      <c r="D44" s="470"/>
      <c r="E44" s="471"/>
      <c r="F44" s="331"/>
      <c r="G44" s="462" t="s">
        <v>51</v>
      </c>
      <c r="H44" s="472" t="str">
        <f>IF(ISBLANK([1]選手登録!$K10),"   -     -       ",[1]選手登録!$K10)</f>
        <v/>
      </c>
      <c r="I44" s="472"/>
      <c r="J44" s="472"/>
      <c r="K44" s="472"/>
      <c r="S44" s="358">
        <v>35</v>
      </c>
      <c r="T44" s="359" t="str">
        <f>[1]選手登録!F51</f>
        <v/>
      </c>
      <c r="U44" s="359" t="str">
        <f>IF(T44="","",VLOOKUP(T44,#REF!,7,0))</f>
        <v/>
      </c>
      <c r="V44" s="360" t="str">
        <f t="shared" si="0"/>
        <v/>
      </c>
      <c r="W44" s="360" t="str">
        <f t="shared" si="5"/>
        <v/>
      </c>
      <c r="Z44" s="381" t="str">
        <f t="shared" si="13"/>
        <v/>
      </c>
      <c r="AA44" s="381">
        <v>1</v>
      </c>
    </row>
    <row r="45" spans="1:27" ht="9.75" customHeight="1" x14ac:dyDescent="0.15">
      <c r="A45" s="351"/>
      <c r="B45" s="351"/>
      <c r="C45" s="343"/>
      <c r="D45" s="343"/>
      <c r="E45" s="343"/>
      <c r="F45" s="331"/>
      <c r="G45" s="475"/>
      <c r="H45" s="475"/>
      <c r="I45" s="475"/>
      <c r="J45" s="475"/>
      <c r="K45" s="475"/>
      <c r="L45" s="475"/>
      <c r="M45" s="71"/>
      <c r="S45" s="358">
        <v>36</v>
      </c>
      <c r="T45" s="359" t="str">
        <f>[1]選手登録!F52</f>
        <v/>
      </c>
      <c r="U45" s="359" t="str">
        <f>IF(T45="","",VLOOKUP(T45,#REF!,7,0))</f>
        <v/>
      </c>
      <c r="V45" s="360" t="str">
        <f t="shared" si="0"/>
        <v/>
      </c>
      <c r="W45" s="360" t="str">
        <f t="shared" si="5"/>
        <v/>
      </c>
      <c r="Z45" s="381" t="str">
        <f t="shared" si="13"/>
        <v/>
      </c>
      <c r="AA45" s="381">
        <v>1</v>
      </c>
    </row>
    <row r="46" spans="1:27" ht="18.75" customHeight="1" x14ac:dyDescent="0.15">
      <c r="A46" s="351"/>
      <c r="B46" s="351"/>
      <c r="C46" s="343"/>
      <c r="D46" s="343"/>
      <c r="E46" s="343"/>
      <c r="F46" s="331"/>
      <c r="G46" s="458"/>
      <c r="H46" s="458"/>
      <c r="I46" s="458"/>
      <c r="J46" s="458"/>
      <c r="K46" s="458"/>
      <c r="L46" s="458"/>
      <c r="M46" s="458"/>
      <c r="S46" s="358">
        <v>37</v>
      </c>
      <c r="T46" s="359" t="str">
        <f>[1]選手登録!F53</f>
        <v/>
      </c>
      <c r="U46" s="359" t="str">
        <f>IF(T46="","",VLOOKUP(T46,#REF!,7,0))</f>
        <v/>
      </c>
      <c r="V46" s="360" t="str">
        <f t="shared" si="0"/>
        <v/>
      </c>
      <c r="W46" s="360" t="str">
        <f t="shared" si="5"/>
        <v/>
      </c>
      <c r="Z46" s="381" t="str">
        <f t="shared" si="13"/>
        <v/>
      </c>
      <c r="AA46" s="381">
        <v>1</v>
      </c>
    </row>
    <row r="47" spans="1:27" ht="18.75" customHeight="1" x14ac:dyDescent="0.15">
      <c r="A47" s="334" t="str">
        <f>"第"&amp;VLOOKUP([1]選手登録!T$1,[1]選手登録!AM$1:AX$65536,6)&amp;"回　広島市中学校総合体育大会【ロードレース】申込書"</f>
        <v>第71回　広島市中学校総合体育大会【ロードレース】申込書</v>
      </c>
      <c r="B47" s="334"/>
      <c r="C47" s="334"/>
      <c r="D47" s="334"/>
      <c r="E47" s="334"/>
      <c r="F47" s="334"/>
      <c r="G47" s="334"/>
      <c r="H47" s="334"/>
      <c r="I47" s="334"/>
      <c r="J47" s="334"/>
      <c r="K47" s="334"/>
      <c r="L47" s="334"/>
      <c r="M47" s="335"/>
      <c r="N47" s="335"/>
      <c r="S47" s="358">
        <v>38</v>
      </c>
      <c r="T47" s="359" t="str">
        <f>[1]選手登録!F54</f>
        <v/>
      </c>
      <c r="U47" s="359" t="str">
        <f>IF(T47="","",VLOOKUP(T47,#REF!,7,0))</f>
        <v/>
      </c>
      <c r="V47" s="360" t="str">
        <f t="shared" si="0"/>
        <v/>
      </c>
      <c r="W47" s="360" t="str">
        <f t="shared" si="5"/>
        <v/>
      </c>
      <c r="Z47" s="381" t="str">
        <f t="shared" ref="Z47:Z54" si="14">IF(H24="","",H24)</f>
        <v/>
      </c>
      <c r="AA47" s="381">
        <v>1</v>
      </c>
    </row>
    <row r="48" spans="1:27" ht="18.75" customHeight="1" thickBot="1" x14ac:dyDescent="0.2">
      <c r="A48" s="476"/>
      <c r="B48" s="476"/>
      <c r="C48" s="476"/>
      <c r="D48" s="476"/>
      <c r="E48" s="476"/>
      <c r="F48" s="476"/>
      <c r="G48" s="476"/>
      <c r="H48" s="476"/>
      <c r="I48" s="476"/>
      <c r="J48" s="476"/>
      <c r="K48" s="476"/>
      <c r="L48" s="476"/>
      <c r="M48" s="476"/>
      <c r="S48" s="358">
        <v>39</v>
      </c>
      <c r="T48" s="359" t="str">
        <f>[1]選手登録!F55</f>
        <v/>
      </c>
      <c r="U48" s="359" t="str">
        <f>IF(T48="","",VLOOKUP(T48,#REF!,7,0))</f>
        <v/>
      </c>
      <c r="V48" s="360" t="str">
        <f t="shared" si="0"/>
        <v/>
      </c>
      <c r="W48" s="360" t="str">
        <f t="shared" si="5"/>
        <v/>
      </c>
      <c r="Z48" s="381" t="str">
        <f t="shared" si="14"/>
        <v/>
      </c>
      <c r="AA48" s="381">
        <v>1</v>
      </c>
    </row>
    <row r="49" spans="1:27" ht="18.75" customHeight="1" x14ac:dyDescent="0.15">
      <c r="A49" s="337" t="s">
        <v>2091</v>
      </c>
      <c r="B49" s="338"/>
      <c r="C49" s="339" t="s">
        <v>2092</v>
      </c>
      <c r="D49" s="340" t="s">
        <v>45</v>
      </c>
      <c r="E49" s="341"/>
      <c r="F49" s="342"/>
      <c r="G49" s="343"/>
      <c r="H49" s="477" t="s">
        <v>2143</v>
      </c>
      <c r="I49" s="478"/>
      <c r="J49" s="478"/>
      <c r="K49" s="478"/>
      <c r="L49" s="479"/>
      <c r="M49" s="480"/>
      <c r="S49" s="358">
        <v>40</v>
      </c>
      <c r="T49" s="359" t="str">
        <f>[1]選手登録!F56</f>
        <v/>
      </c>
      <c r="U49" s="359" t="str">
        <f>IF(T49="","",VLOOKUP(T49,#REF!,7,0))</f>
        <v/>
      </c>
      <c r="V49" s="360" t="str">
        <f t="shared" si="0"/>
        <v/>
      </c>
      <c r="W49" s="360" t="str">
        <f t="shared" si="5"/>
        <v/>
      </c>
      <c r="Z49" s="381" t="str">
        <f t="shared" si="14"/>
        <v/>
      </c>
      <c r="AA49" s="381">
        <v>1</v>
      </c>
    </row>
    <row r="50" spans="1:27" ht="18.75" customHeight="1" thickBot="1" x14ac:dyDescent="0.2">
      <c r="A50" s="344" t="str">
        <f>IF(ISBLANK([1]選手登録!G$5),"",VLOOKUP([1]選手登録!G$5,登録,10,0))</f>
        <v/>
      </c>
      <c r="B50" s="345"/>
      <c r="C50" s="346" t="str">
        <f>IF(ISBLANK([1]選手登録!G$5),"",VLOOKUP([1]選手登録!G$5,登録,11,0))</f>
        <v/>
      </c>
      <c r="D50" s="347" t="str">
        <f>IF(ISBLANK([1]選手登録!G$5),"",VLOOKUP([1]選手登録!G$5,登録,2,0))</f>
        <v/>
      </c>
      <c r="E50" s="348"/>
      <c r="F50" s="349" t="s">
        <v>2144</v>
      </c>
      <c r="G50" s="343"/>
      <c r="H50" s="481"/>
      <c r="I50" s="482"/>
      <c r="J50" s="482"/>
      <c r="K50" s="482"/>
      <c r="L50" s="483"/>
      <c r="M50" s="480"/>
      <c r="S50" s="358">
        <v>41</v>
      </c>
      <c r="T50" s="359" t="str">
        <f>[1]選手登録!F57</f>
        <v/>
      </c>
      <c r="U50" s="359" t="str">
        <f>IF(T50="","",VLOOKUP(T50,#REF!,7,0))</f>
        <v/>
      </c>
      <c r="V50" s="360" t="str">
        <f t="shared" si="0"/>
        <v/>
      </c>
      <c r="W50" s="360" t="str">
        <f t="shared" si="5"/>
        <v/>
      </c>
      <c r="Z50" s="381" t="str">
        <f t="shared" si="14"/>
        <v/>
      </c>
      <c r="AA50" s="381">
        <v>1</v>
      </c>
    </row>
    <row r="51" spans="1:27" ht="18.75" customHeight="1" x14ac:dyDescent="0.15">
      <c r="A51" s="331"/>
      <c r="B51" s="331"/>
      <c r="C51" s="331"/>
      <c r="D51" s="331"/>
      <c r="E51" s="331"/>
      <c r="F51" s="331"/>
      <c r="G51" s="331"/>
      <c r="H51" s="481"/>
      <c r="I51" s="482"/>
      <c r="J51" s="482"/>
      <c r="K51" s="482"/>
      <c r="L51" s="483"/>
      <c r="M51" s="480"/>
      <c r="S51" s="358">
        <v>42</v>
      </c>
      <c r="T51" s="359" t="str">
        <f>[1]選手登録!F58</f>
        <v/>
      </c>
      <c r="U51" s="359" t="str">
        <f>IF(T51="","",VLOOKUP(T51,#REF!,7,0))</f>
        <v/>
      </c>
      <c r="V51" s="360" t="str">
        <f t="shared" si="0"/>
        <v/>
      </c>
      <c r="W51" s="360" t="str">
        <f t="shared" si="5"/>
        <v/>
      </c>
      <c r="Z51" s="381" t="str">
        <f t="shared" si="14"/>
        <v/>
      </c>
      <c r="AA51" s="381">
        <v>1</v>
      </c>
    </row>
    <row r="52" spans="1:27" ht="18.75" customHeight="1" x14ac:dyDescent="0.15">
      <c r="A52" s="423"/>
      <c r="B52" s="423"/>
      <c r="C52" s="423"/>
      <c r="D52" s="352"/>
      <c r="E52" s="352"/>
      <c r="F52" s="351"/>
      <c r="G52" s="343"/>
      <c r="H52" s="484"/>
      <c r="I52" s="485"/>
      <c r="J52" s="485"/>
      <c r="K52" s="485"/>
      <c r="L52" s="486"/>
      <c r="M52" s="480"/>
      <c r="S52" s="358">
        <v>43</v>
      </c>
      <c r="T52" s="359" t="str">
        <f>[1]選手登録!F59</f>
        <v/>
      </c>
      <c r="U52" s="359" t="str">
        <f>IF(T52="","",VLOOKUP(T52,#REF!,7,0))</f>
        <v/>
      </c>
      <c r="V52" s="360" t="str">
        <f t="shared" si="0"/>
        <v/>
      </c>
      <c r="W52" s="360" t="str">
        <f t="shared" si="5"/>
        <v/>
      </c>
      <c r="Z52" s="381" t="str">
        <f t="shared" si="14"/>
        <v/>
      </c>
      <c r="AA52" s="381">
        <v>1</v>
      </c>
    </row>
    <row r="53" spans="1:27" ht="18.75" customHeight="1" x14ac:dyDescent="0.15">
      <c r="A53" s="487" t="s">
        <v>2145</v>
      </c>
      <c r="B53" s="423"/>
      <c r="C53" s="423"/>
      <c r="D53" s="352"/>
      <c r="E53" s="352"/>
      <c r="F53" s="351"/>
      <c r="G53" s="343"/>
      <c r="H53" s="480"/>
      <c r="I53" s="480"/>
      <c r="J53" s="480"/>
      <c r="K53" s="480"/>
      <c r="L53" s="343"/>
      <c r="M53" s="343"/>
      <c r="S53" s="358">
        <v>44</v>
      </c>
      <c r="T53" s="359" t="str">
        <f>[1]選手登録!F60</f>
        <v/>
      </c>
      <c r="U53" s="359" t="str">
        <f>IF(T53="","",VLOOKUP(T53,#REF!,7,0))</f>
        <v/>
      </c>
      <c r="V53" s="360" t="str">
        <f t="shared" si="0"/>
        <v/>
      </c>
      <c r="W53" s="360" t="str">
        <f t="shared" si="5"/>
        <v/>
      </c>
      <c r="Z53" s="381" t="str">
        <f t="shared" si="14"/>
        <v/>
      </c>
      <c r="AA53" s="381">
        <v>1</v>
      </c>
    </row>
    <row r="54" spans="1:27" ht="18.75" customHeight="1" x14ac:dyDescent="0.15">
      <c r="A54" s="488">
        <v>1</v>
      </c>
      <c r="B54" s="489" t="s">
        <v>2146</v>
      </c>
      <c r="C54" s="488"/>
      <c r="D54" s="490"/>
      <c r="E54" s="490"/>
      <c r="F54" s="491"/>
      <c r="G54" s="491"/>
      <c r="H54" s="492"/>
      <c r="I54" s="493"/>
      <c r="J54" s="493"/>
      <c r="K54" s="493"/>
      <c r="L54" s="480"/>
      <c r="M54" s="343"/>
      <c r="N54" s="343"/>
      <c r="S54" s="358">
        <v>45</v>
      </c>
      <c r="T54" s="359" t="str">
        <f>[1]選手登録!F61</f>
        <v/>
      </c>
      <c r="U54" s="359" t="str">
        <f>IF(T54="","",VLOOKUP(T54,#REF!,7,0))</f>
        <v/>
      </c>
      <c r="V54" s="360" t="str">
        <f t="shared" si="0"/>
        <v/>
      </c>
      <c r="W54" s="360" t="str">
        <f t="shared" si="5"/>
        <v/>
      </c>
      <c r="Z54" s="381" t="str">
        <f t="shared" si="14"/>
        <v/>
      </c>
      <c r="AA54" s="381">
        <v>1</v>
      </c>
    </row>
    <row r="55" spans="1:27" ht="18.75" customHeight="1" x14ac:dyDescent="0.15">
      <c r="A55" s="488">
        <v>2</v>
      </c>
      <c r="B55" s="489" t="s">
        <v>2147</v>
      </c>
      <c r="C55" s="488"/>
      <c r="D55" s="490"/>
      <c r="E55" s="490"/>
      <c r="F55" s="491"/>
      <c r="G55" s="491"/>
      <c r="H55" s="492"/>
      <c r="I55" s="493"/>
      <c r="J55" s="493"/>
      <c r="K55" s="493"/>
      <c r="L55" s="480"/>
      <c r="M55" s="343"/>
      <c r="N55" s="343"/>
      <c r="S55" s="358">
        <v>46</v>
      </c>
      <c r="T55" s="359" t="str">
        <f>[1]選手登録!F62</f>
        <v/>
      </c>
      <c r="U55" s="359" t="str">
        <f>IF(T55="","",VLOOKUP(T55,#REF!,7,0))</f>
        <v/>
      </c>
      <c r="V55" s="360" t="str">
        <f t="shared" si="0"/>
        <v/>
      </c>
      <c r="W55" s="360" t="str">
        <f t="shared" si="5"/>
        <v/>
      </c>
      <c r="Z55" s="381" t="str">
        <f>IF(B100="","",B100)</f>
        <v/>
      </c>
      <c r="AA55" s="381">
        <v>1</v>
      </c>
    </row>
    <row r="56" spans="1:27" ht="18.75" customHeight="1" x14ac:dyDescent="0.15">
      <c r="A56" s="488">
        <v>3</v>
      </c>
      <c r="B56" s="489" t="s">
        <v>2148</v>
      </c>
      <c r="C56" s="488"/>
      <c r="D56" s="490"/>
      <c r="E56" s="490"/>
      <c r="F56" s="491"/>
      <c r="G56" s="491"/>
      <c r="H56" s="492"/>
      <c r="I56" s="493"/>
      <c r="J56" s="493"/>
      <c r="K56" s="493"/>
      <c r="L56" s="480"/>
      <c r="M56" s="343"/>
      <c r="N56" s="343"/>
      <c r="S56" s="358">
        <v>47</v>
      </c>
      <c r="T56" s="359" t="str">
        <f>[1]選手登録!F63</f>
        <v/>
      </c>
      <c r="U56" s="359" t="str">
        <f>IF(T56="","",VLOOKUP(T56,#REF!,7,0))</f>
        <v/>
      </c>
      <c r="V56" s="360" t="str">
        <f t="shared" si="0"/>
        <v/>
      </c>
      <c r="W56" s="360" t="str">
        <f t="shared" si="5"/>
        <v/>
      </c>
      <c r="Z56" s="381" t="str">
        <f>IF(B101="","",B101)</f>
        <v/>
      </c>
      <c r="AA56" s="381">
        <v>1</v>
      </c>
    </row>
    <row r="57" spans="1:27" ht="18.75" customHeight="1" x14ac:dyDescent="0.15">
      <c r="A57" s="488">
        <v>4</v>
      </c>
      <c r="B57" s="489" t="s">
        <v>2149</v>
      </c>
      <c r="C57" s="494"/>
      <c r="D57" s="444"/>
      <c r="E57" s="444"/>
      <c r="F57" s="495"/>
      <c r="G57" s="495"/>
      <c r="H57" s="496"/>
      <c r="I57" s="497"/>
      <c r="J57" s="497"/>
      <c r="K57" s="497"/>
      <c r="L57" s="480"/>
      <c r="M57" s="343"/>
      <c r="N57" s="343"/>
      <c r="S57" s="358">
        <v>50</v>
      </c>
      <c r="T57" s="359" t="str">
        <f>[1]選手登録!F66</f>
        <v/>
      </c>
      <c r="U57" s="359" t="str">
        <f>IF(T57="","",VLOOKUP(T57,#REF!,7,0))</f>
        <v/>
      </c>
      <c r="V57" s="360" t="str">
        <f t="shared" si="0"/>
        <v/>
      </c>
      <c r="W57" s="360" t="str">
        <f t="shared" si="5"/>
        <v/>
      </c>
      <c r="Z57" s="381" t="str">
        <f>IF(B104="","",B104)</f>
        <v/>
      </c>
      <c r="AA57" s="381">
        <v>1</v>
      </c>
    </row>
    <row r="58" spans="1:27" ht="15.75" customHeight="1" x14ac:dyDescent="0.15">
      <c r="A58" s="331"/>
      <c r="B58" s="331"/>
      <c r="C58" s="351"/>
      <c r="D58" s="351"/>
      <c r="E58" s="352"/>
      <c r="F58" s="343"/>
      <c r="G58" s="343"/>
      <c r="H58" s="343"/>
      <c r="I58" s="343"/>
      <c r="J58" s="331"/>
      <c r="K58" s="343"/>
      <c r="L58" s="343"/>
      <c r="M58" s="343"/>
      <c r="N58" s="343"/>
      <c r="S58" s="358">
        <v>51</v>
      </c>
      <c r="T58" s="359" t="str">
        <f>[1]選手登録!F67</f>
        <v/>
      </c>
      <c r="U58" s="359" t="str">
        <f>IF(T58="","",VLOOKUP(T58,#REF!,7,0))</f>
        <v/>
      </c>
      <c r="V58" s="360" t="str">
        <f t="shared" si="0"/>
        <v/>
      </c>
      <c r="W58" s="360" t="str">
        <f t="shared" si="5"/>
        <v/>
      </c>
      <c r="Z58" s="381" t="str">
        <f>IF(B105="","",B105)</f>
        <v/>
      </c>
      <c r="AA58" s="381">
        <v>1</v>
      </c>
    </row>
    <row r="59" spans="1:27" ht="18.75" customHeight="1" thickBot="1" x14ac:dyDescent="0.2">
      <c r="A59" s="351" t="s">
        <v>2150</v>
      </c>
      <c r="B59" s="351"/>
      <c r="C59" s="343"/>
      <c r="D59" s="331"/>
      <c r="E59" s="351"/>
      <c r="H59" s="331"/>
      <c r="I59" s="331"/>
      <c r="J59" s="331"/>
      <c r="K59" s="331"/>
      <c r="L59" s="331"/>
      <c r="M59" s="331"/>
      <c r="N59" s="331"/>
      <c r="S59" s="358">
        <v>52</v>
      </c>
      <c r="T59" s="359" t="str">
        <f>[1]選手登録!F68</f>
        <v/>
      </c>
      <c r="U59" s="359" t="str">
        <f>IF(T59="","",VLOOKUP(T59,#REF!,7,0))</f>
        <v/>
      </c>
      <c r="V59" s="360" t="str">
        <f t="shared" si="0"/>
        <v/>
      </c>
      <c r="W59" s="360" t="str">
        <f t="shared" si="5"/>
        <v/>
      </c>
      <c r="Z59" s="381" t="str">
        <f>IF(B106="","",B106)</f>
        <v/>
      </c>
      <c r="AA59" s="381">
        <v>1</v>
      </c>
    </row>
    <row r="60" spans="1:27" ht="24.95" customHeight="1" x14ac:dyDescent="0.15">
      <c r="A60" s="498" t="s">
        <v>2151</v>
      </c>
      <c r="B60" s="499" t="s">
        <v>2104</v>
      </c>
      <c r="C60" s="500" t="s">
        <v>2105</v>
      </c>
      <c r="D60" s="501"/>
      <c r="E60" s="502" t="s">
        <v>204</v>
      </c>
      <c r="F60" s="71"/>
      <c r="G60" s="71"/>
      <c r="H60" s="343"/>
      <c r="I60" s="351"/>
      <c r="J60" s="351"/>
      <c r="K60" s="343"/>
      <c r="L60" s="503"/>
      <c r="M60" s="504"/>
      <c r="N60" s="504"/>
      <c r="S60" s="358">
        <v>53</v>
      </c>
      <c r="T60" s="359" t="str">
        <f>[1]選手登録!F69</f>
        <v/>
      </c>
      <c r="U60" s="359" t="str">
        <f>IF(T60="","",VLOOKUP(T60,#REF!,7,0))</f>
        <v/>
      </c>
      <c r="V60" s="360" t="str">
        <f t="shared" si="0"/>
        <v/>
      </c>
      <c r="W60" s="360" t="str">
        <f t="shared" si="5"/>
        <v/>
      </c>
      <c r="Z60" s="381" t="str">
        <f>IF(B107="","",B107)</f>
        <v/>
      </c>
      <c r="AA60" s="381">
        <v>1</v>
      </c>
    </row>
    <row r="61" spans="1:27" ht="24.95" customHeight="1" x14ac:dyDescent="0.15">
      <c r="A61" s="505">
        <v>1</v>
      </c>
      <c r="B61" s="393"/>
      <c r="C61" s="506" t="str">
        <f>IF(ISBLANK(B61),"",VLOOKUP(B61,男,18,0))</f>
        <v/>
      </c>
      <c r="D61" s="507"/>
      <c r="E61" s="508" t="str">
        <f>IF(ISBLANK(B61),"",VLOOKUP(B61,男,4,0))</f>
        <v/>
      </c>
      <c r="H61" s="404"/>
      <c r="I61" s="391"/>
      <c r="J61" s="391"/>
      <c r="K61" s="401"/>
      <c r="L61" s="509"/>
      <c r="M61" s="391"/>
      <c r="N61" s="391"/>
      <c r="S61" s="358">
        <v>54</v>
      </c>
      <c r="T61" s="359" t="str">
        <f>[1]選手登録!F70</f>
        <v/>
      </c>
      <c r="U61" s="359" t="str">
        <f>IF(T61="","",VLOOKUP(T61,#REF!,7,0))</f>
        <v/>
      </c>
      <c r="V61" s="360" t="str">
        <f t="shared" si="0"/>
        <v/>
      </c>
      <c r="W61" s="360" t="str">
        <f t="shared" si="5"/>
        <v/>
      </c>
    </row>
    <row r="62" spans="1:27" ht="24.95" customHeight="1" x14ac:dyDescent="0.15">
      <c r="A62" s="505">
        <v>2</v>
      </c>
      <c r="B62" s="393"/>
      <c r="C62" s="394" t="str">
        <f>IF(ISBLANK(B62),"",VLOOKUP(B62,男,18,0))</f>
        <v/>
      </c>
      <c r="D62" s="510"/>
      <c r="E62" s="511" t="str">
        <f>IF(ISBLANK(B62),"",VLOOKUP(B62,男,4,0))</f>
        <v/>
      </c>
      <c r="H62" s="401"/>
      <c r="I62" s="391"/>
      <c r="J62" s="391"/>
      <c r="K62" s="401"/>
      <c r="L62" s="509"/>
      <c r="M62" s="391"/>
      <c r="N62" s="391"/>
      <c r="S62" s="358">
        <v>55</v>
      </c>
      <c r="T62" s="359" t="str">
        <f>[1]選手登録!F71</f>
        <v/>
      </c>
      <c r="U62" s="359" t="str">
        <f>IF(T62="","",VLOOKUP(T62,#REF!,7,0))</f>
        <v/>
      </c>
      <c r="V62" s="360" t="str">
        <f t="shared" si="0"/>
        <v/>
      </c>
      <c r="W62" s="360" t="str">
        <f t="shared" si="5"/>
        <v/>
      </c>
    </row>
    <row r="63" spans="1:27" ht="24.95" customHeight="1" x14ac:dyDescent="0.15">
      <c r="A63" s="505">
        <v>3</v>
      </c>
      <c r="B63" s="393"/>
      <c r="C63" s="394" t="str">
        <f>IF(ISBLANK(B63),"",VLOOKUP(B63,男,18,0))</f>
        <v/>
      </c>
      <c r="D63" s="510"/>
      <c r="E63" s="511" t="str">
        <f>IF(ISBLANK(B63),"",VLOOKUP(B63,男,4,0))</f>
        <v/>
      </c>
      <c r="H63" s="401"/>
      <c r="I63" s="391"/>
      <c r="J63" s="391"/>
      <c r="K63" s="401"/>
      <c r="L63" s="509"/>
      <c r="M63" s="391"/>
      <c r="N63" s="391"/>
      <c r="S63" s="358">
        <v>56</v>
      </c>
      <c r="T63" s="359" t="str">
        <f>[1]選手登録!F72</f>
        <v/>
      </c>
      <c r="U63" s="359" t="str">
        <f>IF(T63="","",VLOOKUP(T63,#REF!,7,0))</f>
        <v/>
      </c>
      <c r="V63" s="360" t="str">
        <f t="shared" si="0"/>
        <v/>
      </c>
      <c r="W63" s="360" t="str">
        <f t="shared" si="5"/>
        <v/>
      </c>
    </row>
    <row r="64" spans="1:27" ht="24.95" customHeight="1" x14ac:dyDescent="0.15">
      <c r="A64" s="505">
        <v>4</v>
      </c>
      <c r="B64" s="393"/>
      <c r="C64" s="394" t="str">
        <f>IF(ISBLANK(B64),"",VLOOKUP(B64,男,18,0))</f>
        <v/>
      </c>
      <c r="D64" s="510"/>
      <c r="E64" s="508" t="str">
        <f>IF(ISBLANK(B64),"",VLOOKUP(B64,男,4,0))</f>
        <v/>
      </c>
      <c r="H64" s="404"/>
      <c r="I64" s="512"/>
      <c r="J64" s="512"/>
      <c r="K64" s="401"/>
      <c r="L64" s="509"/>
      <c r="M64" s="512"/>
      <c r="N64" s="512"/>
      <c r="S64" s="358">
        <v>57</v>
      </c>
      <c r="T64" s="359" t="str">
        <f>[1]選手登録!F73</f>
        <v/>
      </c>
      <c r="U64" s="359" t="str">
        <f>IF(T64="","",VLOOKUP(T64,#REF!,7,0))</f>
        <v/>
      </c>
      <c r="V64" s="360" t="str">
        <f t="shared" si="0"/>
        <v/>
      </c>
      <c r="W64" s="360" t="str">
        <f t="shared" si="5"/>
        <v/>
      </c>
    </row>
    <row r="65" spans="1:23" ht="24.95" customHeight="1" thickBot="1" x14ac:dyDescent="0.2">
      <c r="A65" s="513">
        <v>5</v>
      </c>
      <c r="B65" s="514"/>
      <c r="C65" s="515" t="str">
        <f>IF(ISBLANK(B65),"",VLOOKUP(B65,男,18,0))</f>
        <v/>
      </c>
      <c r="D65" s="516"/>
      <c r="E65" s="517" t="str">
        <f>IF(ISBLANK(B65),"",VLOOKUP(B65,男,4,0))</f>
        <v/>
      </c>
      <c r="H65" s="404"/>
      <c r="I65" s="391"/>
      <c r="J65" s="391"/>
      <c r="K65" s="401"/>
      <c r="L65" s="509"/>
      <c r="M65" s="391"/>
      <c r="N65" s="391"/>
      <c r="S65" s="358">
        <v>58</v>
      </c>
      <c r="T65" s="359" t="str">
        <f>[1]選手登録!F74</f>
        <v/>
      </c>
      <c r="U65" s="359" t="str">
        <f>IF(T65="","",VLOOKUP(T65,#REF!,7,0))</f>
        <v/>
      </c>
      <c r="V65" s="360" t="str">
        <f t="shared" si="0"/>
        <v/>
      </c>
      <c r="W65" s="360" t="str">
        <f t="shared" si="5"/>
        <v/>
      </c>
    </row>
    <row r="66" spans="1:23" ht="15.75" customHeight="1" x14ac:dyDescent="0.15">
      <c r="A66" s="380"/>
      <c r="B66" s="518"/>
      <c r="C66" s="436"/>
      <c r="D66" s="436"/>
      <c r="E66" s="391"/>
      <c r="F66" s="401"/>
      <c r="G66" s="401"/>
      <c r="H66" s="509"/>
      <c r="I66" s="512"/>
      <c r="J66" s="512"/>
      <c r="K66" s="401"/>
      <c r="L66" s="509"/>
      <c r="M66" s="391"/>
      <c r="N66" s="391"/>
      <c r="S66" s="358">
        <v>59</v>
      </c>
      <c r="T66" s="359" t="str">
        <f>[1]選手登録!F75</f>
        <v/>
      </c>
      <c r="U66" s="359" t="str">
        <f>IF(T66="","",VLOOKUP(T66,#REF!,7,0))</f>
        <v/>
      </c>
      <c r="V66" s="360" t="str">
        <f t="shared" si="0"/>
        <v/>
      </c>
      <c r="W66" s="360" t="str">
        <f t="shared" si="5"/>
        <v/>
      </c>
    </row>
    <row r="67" spans="1:23" ht="18.75" customHeight="1" thickBot="1" x14ac:dyDescent="0.2">
      <c r="A67" s="519" t="s">
        <v>2152</v>
      </c>
      <c r="B67" s="351"/>
      <c r="C67" s="351"/>
      <c r="D67" s="351"/>
      <c r="E67" s="331"/>
      <c r="M67" s="331"/>
      <c r="N67" s="331"/>
      <c r="S67" s="358">
        <v>60</v>
      </c>
      <c r="T67" s="359" t="str">
        <f>[1]選手登録!F76</f>
        <v/>
      </c>
      <c r="U67" s="359" t="str">
        <f>IF(T67="","",VLOOKUP(T67,#REF!,7,0))</f>
        <v/>
      </c>
      <c r="V67" s="360" t="str">
        <f t="shared" si="0"/>
        <v/>
      </c>
      <c r="W67" s="360" t="str">
        <f t="shared" si="5"/>
        <v/>
      </c>
    </row>
    <row r="68" spans="1:23" ht="24.95" customHeight="1" x14ac:dyDescent="0.15">
      <c r="A68" s="498" t="s">
        <v>2103</v>
      </c>
      <c r="B68" s="499" t="s">
        <v>2104</v>
      </c>
      <c r="C68" s="500" t="s">
        <v>2105</v>
      </c>
      <c r="D68" s="501"/>
      <c r="E68" s="520" t="s">
        <v>204</v>
      </c>
      <c r="F68" s="71"/>
      <c r="G68" s="71"/>
      <c r="M68" s="351"/>
      <c r="N68" s="351"/>
      <c r="S68" s="358">
        <v>61</v>
      </c>
      <c r="T68" s="359" t="str">
        <f>[1]選手登録!F77</f>
        <v/>
      </c>
      <c r="U68" s="359" t="str">
        <f>IF(T68="","",VLOOKUP(T68,#REF!,7,0))</f>
        <v/>
      </c>
      <c r="V68" s="360" t="str">
        <f t="shared" si="0"/>
        <v/>
      </c>
      <c r="W68" s="360" t="str">
        <f t="shared" si="5"/>
        <v/>
      </c>
    </row>
    <row r="69" spans="1:23" ht="24.95" customHeight="1" x14ac:dyDescent="0.15">
      <c r="A69" s="505">
        <v>1</v>
      </c>
      <c r="B69" s="393"/>
      <c r="C69" s="384" t="str">
        <f>IF(ISBLANK(B69),"",VLOOKUP(B69,女,18,0))</f>
        <v/>
      </c>
      <c r="D69" s="385"/>
      <c r="E69" s="521" t="str">
        <f>IF(ISBLANK(B69),"",VLOOKUP(B69,女,4,0))</f>
        <v/>
      </c>
      <c r="F69" s="71"/>
      <c r="G69" s="71"/>
      <c r="M69" s="343"/>
      <c r="N69" s="343"/>
      <c r="S69" s="358">
        <v>62</v>
      </c>
      <c r="T69" s="359" t="str">
        <f>[1]選手登録!F78</f>
        <v/>
      </c>
      <c r="U69" s="359" t="str">
        <f>IF(T69="","",VLOOKUP(T69,#REF!,7,0))</f>
        <v/>
      </c>
      <c r="V69" s="360" t="str">
        <f t="shared" si="0"/>
        <v/>
      </c>
      <c r="W69" s="360" t="str">
        <f t="shared" si="5"/>
        <v/>
      </c>
    </row>
    <row r="70" spans="1:23" ht="24.95" customHeight="1" x14ac:dyDescent="0.15">
      <c r="A70" s="505">
        <v>2</v>
      </c>
      <c r="B70" s="393"/>
      <c r="C70" s="394" t="str">
        <f>IF(ISBLANK(B70),"",VLOOKUP(B70,女,18,0))</f>
        <v/>
      </c>
      <c r="D70" s="395"/>
      <c r="E70" s="521" t="str">
        <f>IF(ISBLANK(B70),"",VLOOKUP(B70,女,4,0))</f>
        <v/>
      </c>
      <c r="F70" s="71"/>
      <c r="G70" s="71"/>
      <c r="M70" s="518"/>
      <c r="N70" s="518"/>
      <c r="S70" s="358">
        <v>63</v>
      </c>
      <c r="T70" s="359" t="str">
        <f>[1]選手登録!F79</f>
        <v/>
      </c>
      <c r="U70" s="359" t="str">
        <f>IF(T70="","",VLOOKUP(T70,#REF!,7,0))</f>
        <v/>
      </c>
      <c r="V70" s="360" t="str">
        <f t="shared" si="0"/>
        <v/>
      </c>
      <c r="W70" s="360" t="str">
        <f t="shared" si="5"/>
        <v/>
      </c>
    </row>
    <row r="71" spans="1:23" ht="24.95" customHeight="1" x14ac:dyDescent="0.15">
      <c r="A71" s="505">
        <v>3</v>
      </c>
      <c r="B71" s="393"/>
      <c r="C71" s="394" t="str">
        <f>IF(ISBLANK(B71),"",VLOOKUP(B71,女,18,0))</f>
        <v/>
      </c>
      <c r="D71" s="395"/>
      <c r="E71" s="522" t="str">
        <f>IF(ISBLANK(B71),"",VLOOKUP(B71,女,4,0))</f>
        <v/>
      </c>
      <c r="F71" s="71"/>
      <c r="G71" s="71"/>
      <c r="M71" s="518"/>
      <c r="N71" s="518"/>
      <c r="S71" s="358">
        <v>64</v>
      </c>
      <c r="T71" s="359" t="str">
        <f>[1]選手登録!F80</f>
        <v/>
      </c>
      <c r="U71" s="359" t="str">
        <f>IF(T71="","",VLOOKUP(T71,#REF!,7,0))</f>
        <v/>
      </c>
      <c r="V71" s="360" t="str">
        <f t="shared" si="0"/>
        <v/>
      </c>
      <c r="W71" s="360" t="str">
        <f t="shared" si="5"/>
        <v/>
      </c>
    </row>
    <row r="72" spans="1:23" ht="24.95" customHeight="1" x14ac:dyDescent="0.15">
      <c r="A72" s="505">
        <v>4</v>
      </c>
      <c r="B72" s="393"/>
      <c r="C72" s="394" t="str">
        <f>IF(ISBLANK(B72),"",VLOOKUP(B72,女,18,0))</f>
        <v/>
      </c>
      <c r="D72" s="395"/>
      <c r="E72" s="522" t="str">
        <f>IF(ISBLANK(B72),"",VLOOKUP(B72,女,4,0))</f>
        <v/>
      </c>
      <c r="F72" s="71"/>
      <c r="G72" s="71"/>
      <c r="M72" s="518"/>
      <c r="N72" s="518"/>
      <c r="S72" s="358">
        <v>65</v>
      </c>
      <c r="T72" s="359" t="str">
        <f>[1]選手登録!F81</f>
        <v/>
      </c>
      <c r="U72" s="359" t="str">
        <f>IF(T72="","",VLOOKUP(T72,#REF!,7,0))</f>
        <v/>
      </c>
      <c r="V72" s="360" t="str">
        <f t="shared" si="0"/>
        <v/>
      </c>
      <c r="W72" s="360" t="str">
        <f t="shared" si="5"/>
        <v/>
      </c>
    </row>
    <row r="73" spans="1:23" ht="24.95" customHeight="1" thickBot="1" x14ac:dyDescent="0.2">
      <c r="A73" s="513">
        <v>5</v>
      </c>
      <c r="B73" s="514"/>
      <c r="C73" s="515" t="str">
        <f>IF(ISBLANK(B73),"",VLOOKUP(B73,女,18,0))</f>
        <v/>
      </c>
      <c r="D73" s="415"/>
      <c r="E73" s="523" t="str">
        <f>IF(ISBLANK(B73),"",VLOOKUP(B73,女,4,0))</f>
        <v/>
      </c>
      <c r="F73" s="71"/>
      <c r="G73" s="71"/>
      <c r="M73" s="518"/>
      <c r="N73" s="518"/>
      <c r="S73" s="358">
        <v>66</v>
      </c>
      <c r="T73" s="359" t="str">
        <f>[1]選手登録!F82</f>
        <v/>
      </c>
      <c r="U73" s="359" t="str">
        <f>IF(T73="","",VLOOKUP(T73,#REF!,7,0))</f>
        <v/>
      </c>
      <c r="V73" s="360" t="str">
        <f t="shared" si="0"/>
        <v/>
      </c>
      <c r="W73" s="360" t="str">
        <f t="shared" si="5"/>
        <v/>
      </c>
    </row>
    <row r="74" spans="1:23" ht="16.5" customHeight="1" x14ac:dyDescent="0.15">
      <c r="A74" s="380"/>
      <c r="B74" s="518"/>
      <c r="C74" s="524"/>
      <c r="D74" s="518"/>
      <c r="E74" s="343"/>
      <c r="F74" s="404"/>
      <c r="G74" s="512"/>
      <c r="H74" s="71"/>
      <c r="I74" s="71"/>
      <c r="L74" s="518"/>
      <c r="M74" s="518"/>
      <c r="S74" s="358">
        <v>67</v>
      </c>
      <c r="T74" s="359" t="str">
        <f>[1]選手登録!F83</f>
        <v/>
      </c>
      <c r="U74" s="359" t="str">
        <f>IF(T74="","",VLOOKUP(T74,#REF!,7,0))</f>
        <v/>
      </c>
      <c r="V74" s="360" t="str">
        <f>IF(T74="","",IFERROR(VLOOKUP(T74,Z$10:AA$36,2,0),""))</f>
        <v/>
      </c>
      <c r="W74" s="360" t="str">
        <f t="shared" si="5"/>
        <v/>
      </c>
    </row>
    <row r="75" spans="1:23" ht="24.95" customHeight="1" x14ac:dyDescent="0.15">
      <c r="A75" s="380"/>
      <c r="B75" s="518"/>
      <c r="C75" s="351"/>
      <c r="D75" s="525" t="s">
        <v>2153</v>
      </c>
      <c r="E75" s="525"/>
      <c r="F75" s="460" t="str">
        <f>IF(ISBLANK([1]選手登録!L5),"",[1]選手登録!L5&amp;"  "&amp;[1]選手登録!M5)</f>
        <v/>
      </c>
      <c r="G75" s="526"/>
      <c r="H75" s="526"/>
      <c r="I75" s="527" t="s">
        <v>2141</v>
      </c>
      <c r="J75" s="528" t="str">
        <f>IF(L42="","",L42)</f>
        <v/>
      </c>
      <c r="K75" s="528"/>
      <c r="L75" s="518"/>
      <c r="M75" s="518"/>
      <c r="S75" s="358">
        <v>68</v>
      </c>
      <c r="T75" s="359" t="str">
        <f>[1]選手登録!F84</f>
        <v/>
      </c>
      <c r="U75" s="359" t="str">
        <f>IF(T75="","",VLOOKUP(T75,#REF!,7,0))</f>
        <v/>
      </c>
      <c r="V75" s="360" t="str">
        <f>IF(T75="","",IFERROR(VLOOKUP(T75,Z$10:AA$36,2,0),""))</f>
        <v/>
      </c>
      <c r="W75" s="360" t="str">
        <f t="shared" ref="W75:W138" si="15">IF(U75="",V75,"")</f>
        <v/>
      </c>
    </row>
    <row r="76" spans="1:23" x14ac:dyDescent="0.15">
      <c r="S76" s="358">
        <v>69</v>
      </c>
      <c r="T76" s="359" t="str">
        <f>[1]選手登録!F85</f>
        <v/>
      </c>
      <c r="U76" s="359" t="str">
        <f>IF(T76="","",VLOOKUP(T76,#REF!,7,0))</f>
        <v/>
      </c>
      <c r="V76" s="360" t="str">
        <f>IF(T76="","",IFERROR(VLOOKUP(T76,Z$10:AA$36,2,0),""))</f>
        <v/>
      </c>
      <c r="W76" s="360" t="str">
        <f t="shared" si="15"/>
        <v/>
      </c>
    </row>
    <row r="77" spans="1:23" x14ac:dyDescent="0.15">
      <c r="S77" s="358">
        <v>70</v>
      </c>
      <c r="T77" s="359" t="str">
        <f>[1]選手登録!F86</f>
        <v/>
      </c>
      <c r="U77" s="359" t="str">
        <f>IF(T77="","",VLOOKUP(T77,#REF!,7,0))</f>
        <v/>
      </c>
      <c r="V77" s="360" t="str">
        <f t="shared" ref="V77:V87" si="16">IF(T77="","",IFERROR(VLOOKUP(T77,Z$10:AA$36,2,0),""))</f>
        <v/>
      </c>
      <c r="W77" s="360" t="str">
        <f t="shared" si="15"/>
        <v/>
      </c>
    </row>
    <row r="78" spans="1:23" ht="15" customHeight="1" x14ac:dyDescent="0.15">
      <c r="A78" s="331"/>
      <c r="B78" s="331"/>
      <c r="C78" s="331"/>
      <c r="D78" s="331"/>
      <c r="E78" s="331"/>
      <c r="F78" s="331"/>
      <c r="G78" s="331"/>
      <c r="H78" s="331"/>
      <c r="I78" s="331"/>
      <c r="J78" s="331"/>
      <c r="K78" s="331"/>
      <c r="L78" s="331"/>
      <c r="M78" s="332" t="s">
        <v>2154</v>
      </c>
      <c r="N78" s="332"/>
      <c r="S78" s="358">
        <v>71</v>
      </c>
      <c r="T78" s="359" t="str">
        <f>[1]選手登録!F87</f>
        <v/>
      </c>
      <c r="U78" s="359" t="str">
        <f>IF(T78="","",VLOOKUP(T78,#REF!,7,0))</f>
        <v/>
      </c>
      <c r="V78" s="360" t="str">
        <f t="shared" si="16"/>
        <v/>
      </c>
      <c r="W78" s="360" t="str">
        <f t="shared" si="15"/>
        <v/>
      </c>
    </row>
    <row r="79" spans="1:23" ht="18.75" customHeight="1" x14ac:dyDescent="0.15">
      <c r="A79" s="334" t="str">
        <f>"第"&amp;VLOOKUP([1]選手登録!T$1,[1]選手登録!AM$1:AX$65536,6)&amp;"回　広島市中学校総合体育大会《駅伝競技の部》申込一覧表"</f>
        <v>第71回　広島市中学校総合体育大会《駅伝競技の部》申込一覧表</v>
      </c>
      <c r="B79" s="334"/>
      <c r="C79" s="334"/>
      <c r="D79" s="334"/>
      <c r="E79" s="334"/>
      <c r="F79" s="334"/>
      <c r="G79" s="334"/>
      <c r="H79" s="334"/>
      <c r="I79" s="334"/>
      <c r="J79" s="334"/>
      <c r="K79" s="334"/>
      <c r="L79" s="334"/>
      <c r="M79" s="335"/>
      <c r="N79" s="335"/>
      <c r="S79" s="358">
        <v>72</v>
      </c>
      <c r="T79" s="359" t="str">
        <f>[1]選手登録!F88</f>
        <v/>
      </c>
      <c r="U79" s="359" t="str">
        <f>IF(T79="","",VLOOKUP(T79,#REF!,7,0))</f>
        <v/>
      </c>
      <c r="V79" s="360" t="str">
        <f t="shared" si="16"/>
        <v/>
      </c>
      <c r="W79" s="360" t="str">
        <f t="shared" si="15"/>
        <v/>
      </c>
    </row>
    <row r="80" spans="1:23" ht="18.75" customHeight="1" thickBot="1" x14ac:dyDescent="0.2">
      <c r="A80" s="331"/>
      <c r="B80" s="331"/>
      <c r="C80" s="331"/>
      <c r="D80" s="331"/>
      <c r="E80" s="331"/>
      <c r="F80" s="331"/>
      <c r="G80" s="331"/>
      <c r="H80" s="331"/>
      <c r="I80" s="331"/>
      <c r="J80" s="331"/>
      <c r="K80" s="331"/>
      <c r="L80" s="331"/>
      <c r="M80" s="331"/>
      <c r="S80" s="358">
        <v>73</v>
      </c>
      <c r="T80" s="359" t="str">
        <f>[1]選手登録!F89</f>
        <v/>
      </c>
      <c r="U80" s="359" t="str">
        <f>IF(T80="","",VLOOKUP(T80,#REF!,7,0))</f>
        <v/>
      </c>
      <c r="V80" s="360" t="str">
        <f t="shared" si="16"/>
        <v/>
      </c>
      <c r="W80" s="360" t="str">
        <f t="shared" si="15"/>
        <v/>
      </c>
    </row>
    <row r="81" spans="1:24" ht="18.75" customHeight="1" x14ac:dyDescent="0.15">
      <c r="A81" s="337" t="s">
        <v>2091</v>
      </c>
      <c r="B81" s="338"/>
      <c r="C81" s="339" t="s">
        <v>2092</v>
      </c>
      <c r="D81" s="340" t="s">
        <v>45</v>
      </c>
      <c r="E81" s="341"/>
      <c r="F81" s="342"/>
      <c r="G81" s="343"/>
      <c r="H81" s="343"/>
      <c r="I81" s="331"/>
      <c r="J81" s="343"/>
      <c r="K81" s="343"/>
      <c r="L81" s="343"/>
      <c r="M81" s="343"/>
      <c r="S81" s="358">
        <v>74</v>
      </c>
      <c r="T81" s="359" t="str">
        <f>[1]選手登録!F90</f>
        <v/>
      </c>
      <c r="U81" s="359" t="str">
        <f>IF(T81="","",VLOOKUP(T81,#REF!,7,0))</f>
        <v/>
      </c>
      <c r="V81" s="360" t="str">
        <f t="shared" si="16"/>
        <v/>
      </c>
      <c r="W81" s="360" t="str">
        <f t="shared" si="15"/>
        <v/>
      </c>
    </row>
    <row r="82" spans="1:24" ht="18.75" customHeight="1" thickBot="1" x14ac:dyDescent="0.2">
      <c r="A82" s="344" t="str">
        <f>IF(ISBLANK([1]選手登録!G$5),"",VLOOKUP([1]選手登録!G$5,登録,10,0))</f>
        <v/>
      </c>
      <c r="B82" s="345"/>
      <c r="C82" s="346" t="str">
        <f>IF(ISBLANK([1]選手登録!G$5),"",VLOOKUP([1]選手登録!G$5,登録,11,0))</f>
        <v/>
      </c>
      <c r="D82" s="347" t="str">
        <f>IF(ISBLANK([1]選手登録!G$5),"",VLOOKUP([1]選手登録!G$5,登録,2,0))</f>
        <v/>
      </c>
      <c r="E82" s="348"/>
      <c r="F82" s="349" t="s">
        <v>2155</v>
      </c>
      <c r="G82" s="343"/>
      <c r="H82" s="343"/>
      <c r="I82" s="331"/>
      <c r="J82" s="343"/>
      <c r="K82" s="343"/>
      <c r="L82" s="343"/>
      <c r="M82" s="343"/>
      <c r="S82" s="358">
        <v>75</v>
      </c>
      <c r="T82" s="359" t="str">
        <f>[1]選手登録!F91</f>
        <v/>
      </c>
      <c r="U82" s="359" t="str">
        <f>IF(T82="","",VLOOKUP(T82,#REF!,7,0))</f>
        <v/>
      </c>
      <c r="V82" s="360" t="str">
        <f t="shared" si="16"/>
        <v/>
      </c>
      <c r="W82" s="360" t="str">
        <f t="shared" si="15"/>
        <v/>
      </c>
    </row>
    <row r="83" spans="1:24" ht="18.75" customHeight="1" thickBot="1" x14ac:dyDescent="0.2">
      <c r="A83" s="331"/>
      <c r="B83" s="331"/>
      <c r="C83" s="331"/>
      <c r="D83" s="351"/>
      <c r="E83" s="352"/>
      <c r="F83" s="343"/>
      <c r="G83" s="343"/>
      <c r="H83" s="343"/>
      <c r="I83" s="331"/>
      <c r="J83" s="343"/>
      <c r="K83" s="343"/>
      <c r="L83" s="343"/>
      <c r="M83" s="343"/>
      <c r="S83" s="358">
        <v>76</v>
      </c>
      <c r="T83" s="359" t="str">
        <f>[1]選手登録!F92</f>
        <v/>
      </c>
      <c r="U83" s="359" t="str">
        <f>IF(T83="","",VLOOKUP(T83,#REF!,7,0))</f>
        <v/>
      </c>
      <c r="V83" s="360" t="str">
        <f t="shared" si="16"/>
        <v/>
      </c>
      <c r="W83" s="360" t="str">
        <f t="shared" si="15"/>
        <v/>
      </c>
    </row>
    <row r="84" spans="1:24" ht="18.75" customHeight="1" thickBot="1" x14ac:dyDescent="0.2">
      <c r="A84" s="353" t="s">
        <v>2095</v>
      </c>
      <c r="B84" s="354"/>
      <c r="C84" s="355" t="s">
        <v>85</v>
      </c>
      <c r="D84" s="356" t="str">
        <f>IF(ISBLANK([1]選手登録!G$5),"",[1]選手登録!G$5)</f>
        <v/>
      </c>
      <c r="E84" s="357"/>
      <c r="F84" s="331"/>
      <c r="G84" s="331"/>
      <c r="H84" s="331"/>
      <c r="I84" s="331"/>
      <c r="J84" s="331"/>
      <c r="K84" s="331"/>
      <c r="L84" s="331"/>
      <c r="M84" s="331"/>
      <c r="S84" s="358">
        <v>77</v>
      </c>
      <c r="T84" s="359" t="str">
        <f>[1]選手登録!F93</f>
        <v/>
      </c>
      <c r="U84" s="359" t="str">
        <f>IF(T84="","",VLOOKUP(T84,#REF!,7,0))</f>
        <v/>
      </c>
      <c r="V84" s="360" t="str">
        <f t="shared" si="16"/>
        <v/>
      </c>
      <c r="W84" s="360" t="str">
        <f t="shared" si="15"/>
        <v/>
      </c>
    </row>
    <row r="85" spans="1:24" ht="24.95" customHeight="1" x14ac:dyDescent="0.15">
      <c r="A85" s="361"/>
      <c r="B85" s="529" t="s">
        <v>2156</v>
      </c>
      <c r="C85" s="530"/>
      <c r="D85" s="530"/>
      <c r="E85" s="530"/>
      <c r="F85" s="530"/>
      <c r="G85" s="531"/>
      <c r="H85" s="367"/>
      <c r="S85" s="358">
        <v>78</v>
      </c>
      <c r="T85" s="359" t="str">
        <f>[1]選手登録!F94</f>
        <v/>
      </c>
      <c r="U85" s="359" t="str">
        <f>IF(T85="","",VLOOKUP(T85,#REF!,7,0))</f>
        <v/>
      </c>
      <c r="V85" s="360" t="str">
        <f t="shared" si="16"/>
        <v/>
      </c>
      <c r="W85" s="360" t="str">
        <f t="shared" si="15"/>
        <v/>
      </c>
    </row>
    <row r="86" spans="1:24" ht="24.95" customHeight="1" thickBot="1" x14ac:dyDescent="0.2">
      <c r="A86" s="532" t="s">
        <v>2103</v>
      </c>
      <c r="B86" s="375" t="s">
        <v>2104</v>
      </c>
      <c r="C86" s="373" t="s">
        <v>2108</v>
      </c>
      <c r="D86" s="374"/>
      <c r="E86" s="378" t="s">
        <v>204</v>
      </c>
      <c r="F86" s="533" t="s">
        <v>2157</v>
      </c>
      <c r="G86" s="379" t="s">
        <v>2106</v>
      </c>
      <c r="H86" s="380"/>
      <c r="S86" s="358">
        <v>79</v>
      </c>
      <c r="T86" s="359" t="str">
        <f>[1]選手登録!F95</f>
        <v/>
      </c>
      <c r="U86" s="359" t="str">
        <f>IF(T86="","",VLOOKUP(T86,#REF!,7,0))</f>
        <v/>
      </c>
      <c r="V86" s="360" t="str">
        <f t="shared" si="16"/>
        <v/>
      </c>
      <c r="W86" s="360" t="str">
        <f t="shared" si="15"/>
        <v/>
      </c>
    </row>
    <row r="87" spans="1:24" ht="24.95" customHeight="1" thickTop="1" x14ac:dyDescent="0.15">
      <c r="A87" s="534" t="s">
        <v>2109</v>
      </c>
      <c r="B87" s="535"/>
      <c r="C87" s="384" t="str">
        <f t="shared" ref="C87:C95" si="17">IF(ISBLANK(B87),"",VLOOKUP(B87,男,18,0))</f>
        <v/>
      </c>
      <c r="D87" s="385"/>
      <c r="E87" s="386" t="str">
        <f>IF(ISBLANK(B87),"",VLOOKUP(B87,男,4,0))</f>
        <v/>
      </c>
      <c r="F87" s="383"/>
      <c r="G87" s="390"/>
      <c r="H87" s="391"/>
      <c r="S87" s="358">
        <v>80</v>
      </c>
      <c r="T87" s="359" t="str">
        <f>[1]選手登録!F96</f>
        <v/>
      </c>
      <c r="U87" s="359" t="str">
        <f>IF(T87="","",VLOOKUP(T87,#REF!,7,0))</f>
        <v/>
      </c>
      <c r="V87" s="360" t="str">
        <f t="shared" si="16"/>
        <v/>
      </c>
      <c r="W87" s="360" t="str">
        <f t="shared" si="15"/>
        <v/>
      </c>
    </row>
    <row r="88" spans="1:24" ht="24.95" customHeight="1" x14ac:dyDescent="0.15">
      <c r="A88" s="536" t="s">
        <v>2110</v>
      </c>
      <c r="B88" s="537"/>
      <c r="C88" s="394" t="str">
        <f t="shared" si="17"/>
        <v/>
      </c>
      <c r="D88" s="395"/>
      <c r="E88" s="396" t="str">
        <f t="shared" ref="E88:E95" si="18">IF(ISBLANK(B88),"",VLOOKUP(B88,男,4,0))</f>
        <v/>
      </c>
      <c r="F88" s="393"/>
      <c r="G88" s="400"/>
      <c r="H88" s="401"/>
      <c r="S88" s="358"/>
      <c r="T88" s="358"/>
      <c r="U88" s="359" t="str">
        <f>IF(T88="","",VLOOKUP(T88,#REF!,7,0))</f>
        <v/>
      </c>
      <c r="V88" s="538">
        <f>COUNT(V10:V87)</f>
        <v>0</v>
      </c>
      <c r="W88" s="538">
        <f>COUNT(W10:W87)</f>
        <v>0</v>
      </c>
    </row>
    <row r="89" spans="1:24" ht="24.95" customHeight="1" x14ac:dyDescent="0.15">
      <c r="A89" s="536" t="s">
        <v>2111</v>
      </c>
      <c r="B89" s="537"/>
      <c r="C89" s="394" t="str">
        <f t="shared" si="17"/>
        <v/>
      </c>
      <c r="D89" s="395"/>
      <c r="E89" s="396" t="str">
        <f t="shared" si="18"/>
        <v/>
      </c>
      <c r="F89" s="393"/>
      <c r="G89" s="400"/>
      <c r="H89" s="401"/>
      <c r="S89" s="539"/>
      <c r="T89" s="540"/>
      <c r="U89" s="541" t="str">
        <f>IF(T89="","",VLOOKUP(T89,#REF!,7,0))</f>
        <v/>
      </c>
      <c r="V89" s="542"/>
      <c r="W89" s="542"/>
      <c r="X89" s="542"/>
    </row>
    <row r="90" spans="1:24" ht="24.95" customHeight="1" x14ac:dyDescent="0.15">
      <c r="A90" s="536" t="s">
        <v>2112</v>
      </c>
      <c r="B90" s="537"/>
      <c r="C90" s="394" t="str">
        <f t="shared" si="17"/>
        <v/>
      </c>
      <c r="D90" s="395"/>
      <c r="E90" s="402" t="str">
        <f t="shared" si="18"/>
        <v/>
      </c>
      <c r="F90" s="393"/>
      <c r="G90" s="403"/>
      <c r="H90" s="404"/>
      <c r="I90" s="71"/>
      <c r="J90" s="71"/>
      <c r="S90" s="88"/>
      <c r="T90" s="541"/>
      <c r="U90" s="541" t="str">
        <f>IF(T90="","",VLOOKUP(T90,#REF!,7,0))</f>
        <v/>
      </c>
      <c r="V90" s="542"/>
      <c r="W90" s="542"/>
      <c r="X90" s="542"/>
    </row>
    <row r="91" spans="1:24" ht="24.95" customHeight="1" x14ac:dyDescent="0.15">
      <c r="A91" s="536" t="s">
        <v>2113</v>
      </c>
      <c r="B91" s="537"/>
      <c r="C91" s="394" t="str">
        <f t="shared" si="17"/>
        <v/>
      </c>
      <c r="D91" s="395"/>
      <c r="E91" s="402" t="str">
        <f t="shared" si="18"/>
        <v/>
      </c>
      <c r="F91" s="393"/>
      <c r="G91" s="400"/>
      <c r="H91" s="401"/>
      <c r="I91" s="71"/>
      <c r="J91" s="71"/>
      <c r="S91" s="358">
        <v>1</v>
      </c>
      <c r="T91" s="359" t="str">
        <f>[1]選手登録!F104</f>
        <v/>
      </c>
      <c r="U91" s="359" t="str">
        <f>IF(T91="","",VLOOKUP(T91,#REF!,7,0))</f>
        <v/>
      </c>
      <c r="V91" s="360" t="str">
        <f t="shared" ref="V91:V154" si="19">IF(T91="","",IFERROR(VLOOKUP(T91,Z$39:AA$60,2,0),""))</f>
        <v/>
      </c>
      <c r="W91" s="360" t="str">
        <f t="shared" si="15"/>
        <v/>
      </c>
    </row>
    <row r="92" spans="1:24" ht="24.95" customHeight="1" x14ac:dyDescent="0.15">
      <c r="A92" s="536" t="s">
        <v>2114</v>
      </c>
      <c r="B92" s="537"/>
      <c r="C92" s="394" t="str">
        <f t="shared" si="17"/>
        <v/>
      </c>
      <c r="D92" s="395"/>
      <c r="E92" s="405" t="str">
        <f t="shared" si="18"/>
        <v/>
      </c>
      <c r="F92" s="393"/>
      <c r="G92" s="407"/>
      <c r="H92" s="401"/>
      <c r="I92" s="71"/>
      <c r="J92" s="71"/>
      <c r="S92" s="358">
        <v>2</v>
      </c>
      <c r="T92" s="359" t="str">
        <f>[1]選手登録!F105</f>
        <v/>
      </c>
      <c r="U92" s="359" t="str">
        <f>IF(T92="","",VLOOKUP(T92,#REF!,7,0))</f>
        <v/>
      </c>
      <c r="V92" s="360" t="str">
        <f t="shared" si="19"/>
        <v/>
      </c>
      <c r="W92" s="360" t="str">
        <f t="shared" si="15"/>
        <v/>
      </c>
    </row>
    <row r="93" spans="1:24" ht="24.95" customHeight="1" x14ac:dyDescent="0.15">
      <c r="A93" s="543" t="s">
        <v>2115</v>
      </c>
      <c r="B93" s="537"/>
      <c r="C93" s="394" t="str">
        <f t="shared" si="17"/>
        <v/>
      </c>
      <c r="D93" s="395"/>
      <c r="E93" s="409" t="str">
        <f t="shared" si="18"/>
        <v/>
      </c>
      <c r="F93" s="393"/>
      <c r="G93" s="410"/>
      <c r="H93" s="401"/>
      <c r="I93" s="71"/>
      <c r="J93" s="71"/>
      <c r="S93" s="358">
        <v>3</v>
      </c>
      <c r="T93" s="359" t="str">
        <f>[1]選手登録!F106</f>
        <v/>
      </c>
      <c r="U93" s="359" t="str">
        <f>IF(T93="","",VLOOKUP(T93,#REF!,7,0))</f>
        <v/>
      </c>
      <c r="V93" s="360" t="str">
        <f t="shared" si="19"/>
        <v/>
      </c>
      <c r="W93" s="360" t="str">
        <f t="shared" si="15"/>
        <v/>
      </c>
    </row>
    <row r="94" spans="1:24" ht="24.95" customHeight="1" x14ac:dyDescent="0.15">
      <c r="A94" s="544"/>
      <c r="B94" s="537"/>
      <c r="C94" s="394" t="str">
        <f t="shared" si="17"/>
        <v/>
      </c>
      <c r="D94" s="395"/>
      <c r="E94" s="396" t="str">
        <f t="shared" si="18"/>
        <v/>
      </c>
      <c r="F94" s="393"/>
      <c r="G94" s="400"/>
      <c r="H94" s="401"/>
      <c r="I94" s="71"/>
      <c r="J94" s="71"/>
      <c r="S94" s="358">
        <v>4</v>
      </c>
      <c r="T94" s="359" t="str">
        <f>[1]選手登録!F107</f>
        <v/>
      </c>
      <c r="U94" s="359" t="str">
        <f>IF(T94="","",VLOOKUP(T94,#REF!,7,0))</f>
        <v/>
      </c>
      <c r="V94" s="360" t="str">
        <f t="shared" si="19"/>
        <v/>
      </c>
      <c r="W94" s="360" t="str">
        <f t="shared" si="15"/>
        <v/>
      </c>
    </row>
    <row r="95" spans="1:24" ht="24.95" customHeight="1" thickBot="1" x14ac:dyDescent="0.2">
      <c r="A95" s="545"/>
      <c r="B95" s="546"/>
      <c r="C95" s="414" t="str">
        <f t="shared" si="17"/>
        <v/>
      </c>
      <c r="D95" s="415"/>
      <c r="E95" s="416" t="str">
        <f t="shared" si="18"/>
        <v/>
      </c>
      <c r="F95" s="514"/>
      <c r="G95" s="420"/>
      <c r="H95" s="401"/>
      <c r="I95" s="71"/>
      <c r="J95" s="71"/>
      <c r="S95" s="358">
        <v>5</v>
      </c>
      <c r="T95" s="359" t="str">
        <f>[1]選手登録!F108</f>
        <v/>
      </c>
      <c r="U95" s="359" t="str">
        <f>IF(T95="","",VLOOKUP(T95,#REF!,7,0))</f>
        <v/>
      </c>
      <c r="V95" s="360" t="str">
        <f t="shared" si="19"/>
        <v/>
      </c>
      <c r="W95" s="360" t="str">
        <f t="shared" si="15"/>
        <v/>
      </c>
    </row>
    <row r="96" spans="1:24" ht="20.100000000000001" customHeight="1" thickBot="1" x14ac:dyDescent="0.2">
      <c r="A96" s="421"/>
      <c r="B96" s="422"/>
      <c r="C96" s="332"/>
      <c r="D96" s="423"/>
      <c r="E96" s="424"/>
      <c r="F96" s="352"/>
      <c r="G96" s="423"/>
      <c r="H96" s="425"/>
      <c r="I96" s="425"/>
      <c r="J96" s="352"/>
      <c r="K96" s="423"/>
      <c r="L96" s="425"/>
      <c r="M96" s="425"/>
      <c r="N96" s="71"/>
      <c r="O96" s="71"/>
      <c r="S96" s="358">
        <v>6</v>
      </c>
      <c r="T96" s="359" t="str">
        <f>[1]選手登録!F109</f>
        <v/>
      </c>
      <c r="U96" s="359" t="str">
        <f>IF(T96="","",VLOOKUP(T96,#REF!,7,0))</f>
        <v/>
      </c>
      <c r="V96" s="360" t="str">
        <f t="shared" si="19"/>
        <v/>
      </c>
      <c r="W96" s="360" t="str">
        <f t="shared" si="15"/>
        <v/>
      </c>
    </row>
    <row r="97" spans="1:23" ht="18.75" customHeight="1" thickBot="1" x14ac:dyDescent="0.2">
      <c r="A97" s="353" t="s">
        <v>2116</v>
      </c>
      <c r="B97" s="354"/>
      <c r="C97" s="355" t="s">
        <v>85</v>
      </c>
      <c r="D97" s="356" t="str">
        <f>IF(ISBLANK([1]選手登録!G$5),"",[1]選手登録!G$5)</f>
        <v/>
      </c>
      <c r="E97" s="357"/>
      <c r="F97" s="331"/>
      <c r="G97" s="331"/>
      <c r="H97" s="331"/>
      <c r="I97" s="331"/>
      <c r="J97" s="331"/>
      <c r="K97" s="331"/>
      <c r="L97" s="331"/>
      <c r="M97" s="351"/>
      <c r="N97" s="71"/>
      <c r="O97" s="71"/>
      <c r="S97" s="358">
        <v>7</v>
      </c>
      <c r="T97" s="359" t="str">
        <f>[1]選手登録!F110</f>
        <v/>
      </c>
      <c r="U97" s="359" t="str">
        <f>IF(T97="","",VLOOKUP(T97,#REF!,7,0))</f>
        <v/>
      </c>
      <c r="V97" s="360" t="str">
        <f t="shared" si="19"/>
        <v/>
      </c>
      <c r="W97" s="360" t="str">
        <f t="shared" si="15"/>
        <v/>
      </c>
    </row>
    <row r="98" spans="1:23" ht="24.95" customHeight="1" x14ac:dyDescent="0.15">
      <c r="A98" s="361"/>
      <c r="B98" s="529" t="s">
        <v>2158</v>
      </c>
      <c r="C98" s="530"/>
      <c r="D98" s="530"/>
      <c r="E98" s="530"/>
      <c r="F98" s="530"/>
      <c r="G98" s="531"/>
      <c r="H98" s="343"/>
      <c r="I98" s="71"/>
      <c r="J98" s="71"/>
      <c r="S98" s="358">
        <v>8</v>
      </c>
      <c r="T98" s="359" t="str">
        <f>[1]選手登録!F111</f>
        <v/>
      </c>
      <c r="U98" s="359" t="str">
        <f>IF(T98="","",VLOOKUP(T98,#REF!,7,0))</f>
        <v/>
      </c>
      <c r="V98" s="360" t="str">
        <f t="shared" si="19"/>
        <v/>
      </c>
      <c r="W98" s="360" t="str">
        <f t="shared" si="15"/>
        <v/>
      </c>
    </row>
    <row r="99" spans="1:23" ht="24.95" customHeight="1" thickBot="1" x14ac:dyDescent="0.2">
      <c r="A99" s="532" t="s">
        <v>2103</v>
      </c>
      <c r="B99" s="375" t="s">
        <v>2104</v>
      </c>
      <c r="C99" s="373" t="s">
        <v>2108</v>
      </c>
      <c r="D99" s="374"/>
      <c r="E99" s="378" t="s">
        <v>204</v>
      </c>
      <c r="F99" s="533" t="s">
        <v>2119</v>
      </c>
      <c r="G99" s="379" t="s">
        <v>2106</v>
      </c>
      <c r="H99" s="380"/>
      <c r="I99" s="71"/>
      <c r="J99" s="71"/>
      <c r="S99" s="358">
        <v>9</v>
      </c>
      <c r="T99" s="359" t="str">
        <f>[1]選手登録!F112</f>
        <v/>
      </c>
      <c r="U99" s="359" t="str">
        <f>IF(T99="","",VLOOKUP(T99,#REF!,7,0))</f>
        <v/>
      </c>
      <c r="V99" s="360" t="str">
        <f t="shared" si="19"/>
        <v/>
      </c>
      <c r="W99" s="360" t="str">
        <f t="shared" si="15"/>
        <v/>
      </c>
    </row>
    <row r="100" spans="1:23" ht="24.95" customHeight="1" thickTop="1" x14ac:dyDescent="0.15">
      <c r="A100" s="534" t="s">
        <v>2109</v>
      </c>
      <c r="B100" s="535"/>
      <c r="C100" s="384" t="str">
        <f t="shared" ref="C100:C107" si="20">IF(ISBLANK(B100),"",VLOOKUP(B100,女,18,0))</f>
        <v/>
      </c>
      <c r="D100" s="385"/>
      <c r="E100" s="431" t="str">
        <f t="shared" ref="E100:E107" si="21">IF(ISBLANK(B100),"",VLOOKUP(B100,女,4,0))</f>
        <v/>
      </c>
      <c r="F100" s="383"/>
      <c r="G100" s="410"/>
      <c r="H100" s="401"/>
      <c r="I100" s="71"/>
      <c r="J100" s="71"/>
      <c r="S100" s="358">
        <v>10</v>
      </c>
      <c r="T100" s="359" t="str">
        <f>[1]選手登録!F113</f>
        <v/>
      </c>
      <c r="U100" s="359" t="str">
        <f>IF(T100="","",VLOOKUP(T100,#REF!,7,0))</f>
        <v/>
      </c>
      <c r="V100" s="360" t="str">
        <f t="shared" si="19"/>
        <v/>
      </c>
      <c r="W100" s="360" t="str">
        <f t="shared" si="15"/>
        <v/>
      </c>
    </row>
    <row r="101" spans="1:23" ht="24.95" customHeight="1" x14ac:dyDescent="0.15">
      <c r="A101" s="536" t="s">
        <v>2120</v>
      </c>
      <c r="B101" s="537"/>
      <c r="C101" s="394" t="str">
        <f t="shared" si="20"/>
        <v/>
      </c>
      <c r="D101" s="395"/>
      <c r="E101" s="396" t="str">
        <f t="shared" si="21"/>
        <v/>
      </c>
      <c r="F101" s="393"/>
      <c r="G101" s="400"/>
      <c r="H101" s="401"/>
      <c r="I101" s="71"/>
      <c r="J101" s="71"/>
      <c r="S101" s="358">
        <v>11</v>
      </c>
      <c r="T101" s="359" t="str">
        <f>[1]選手登録!F114</f>
        <v/>
      </c>
      <c r="U101" s="359" t="str">
        <f>IF(T101="","",VLOOKUP(T101,#REF!,7,0))</f>
        <v/>
      </c>
      <c r="V101" s="360" t="str">
        <f t="shared" si="19"/>
        <v/>
      </c>
      <c r="W101" s="360" t="str">
        <f t="shared" si="15"/>
        <v/>
      </c>
    </row>
    <row r="102" spans="1:23" ht="24.95" customHeight="1" x14ac:dyDescent="0.15">
      <c r="A102" s="536" t="s">
        <v>2121</v>
      </c>
      <c r="B102" s="537"/>
      <c r="C102" s="394" t="str">
        <f t="shared" si="20"/>
        <v/>
      </c>
      <c r="D102" s="395"/>
      <c r="E102" s="402" t="str">
        <f t="shared" si="21"/>
        <v/>
      </c>
      <c r="F102" s="393"/>
      <c r="G102" s="403"/>
      <c r="H102" s="404"/>
      <c r="I102" s="71"/>
      <c r="J102" s="71"/>
      <c r="S102" s="358">
        <v>12</v>
      </c>
      <c r="T102" s="359" t="str">
        <f>[1]選手登録!F115</f>
        <v/>
      </c>
      <c r="U102" s="359" t="str">
        <f>IF(T102="","",VLOOKUP(T102,#REF!,7,0))</f>
        <v/>
      </c>
      <c r="V102" s="360" t="str">
        <f t="shared" si="19"/>
        <v/>
      </c>
      <c r="W102" s="360" t="str">
        <f t="shared" si="15"/>
        <v/>
      </c>
    </row>
    <row r="103" spans="1:23" ht="24.95" customHeight="1" x14ac:dyDescent="0.15">
      <c r="A103" s="536" t="s">
        <v>2122</v>
      </c>
      <c r="B103" s="537"/>
      <c r="C103" s="394" t="str">
        <f t="shared" si="20"/>
        <v/>
      </c>
      <c r="D103" s="395"/>
      <c r="E103" s="402" t="str">
        <f t="shared" si="21"/>
        <v/>
      </c>
      <c r="F103" s="393"/>
      <c r="G103" s="400"/>
      <c r="H103" s="401"/>
      <c r="I103" s="71"/>
      <c r="J103" s="71"/>
      <c r="S103" s="358">
        <v>13</v>
      </c>
      <c r="T103" s="359" t="str">
        <f>[1]選手登録!F116</f>
        <v/>
      </c>
      <c r="U103" s="359" t="str">
        <f>IF(T103="","",VLOOKUP(T103,#REF!,7,0))</f>
        <v/>
      </c>
      <c r="V103" s="360" t="str">
        <f t="shared" si="19"/>
        <v/>
      </c>
      <c r="W103" s="360" t="str">
        <f t="shared" si="15"/>
        <v/>
      </c>
    </row>
    <row r="104" spans="1:23" ht="24.95" customHeight="1" x14ac:dyDescent="0.15">
      <c r="A104" s="536" t="s">
        <v>2113</v>
      </c>
      <c r="B104" s="537"/>
      <c r="C104" s="394" t="str">
        <f t="shared" si="20"/>
        <v/>
      </c>
      <c r="D104" s="395"/>
      <c r="E104" s="405" t="str">
        <f t="shared" si="21"/>
        <v/>
      </c>
      <c r="F104" s="393"/>
      <c r="G104" s="407"/>
      <c r="H104" s="401"/>
      <c r="I104" s="71"/>
      <c r="J104" s="71"/>
      <c r="S104" s="358">
        <v>14</v>
      </c>
      <c r="T104" s="359" t="str">
        <f>[1]選手登録!F117</f>
        <v/>
      </c>
      <c r="U104" s="359" t="str">
        <f>IF(T104="","",VLOOKUP(T104,#REF!,7,0))</f>
        <v/>
      </c>
      <c r="V104" s="360" t="str">
        <f t="shared" si="19"/>
        <v/>
      </c>
      <c r="W104" s="360" t="str">
        <f t="shared" si="15"/>
        <v/>
      </c>
    </row>
    <row r="105" spans="1:23" ht="24.95" customHeight="1" x14ac:dyDescent="0.15">
      <c r="A105" s="543" t="s">
        <v>2115</v>
      </c>
      <c r="B105" s="537"/>
      <c r="C105" s="394" t="str">
        <f t="shared" si="20"/>
        <v/>
      </c>
      <c r="D105" s="395"/>
      <c r="E105" s="409" t="str">
        <f t="shared" si="21"/>
        <v/>
      </c>
      <c r="F105" s="393"/>
      <c r="G105" s="410"/>
      <c r="H105" s="401"/>
      <c r="I105" s="71"/>
      <c r="J105" s="71"/>
      <c r="S105" s="358">
        <v>15</v>
      </c>
      <c r="T105" s="359" t="str">
        <f>[1]選手登録!F118</f>
        <v/>
      </c>
      <c r="U105" s="359" t="str">
        <f>IF(T105="","",VLOOKUP(T105,#REF!,7,0))</f>
        <v/>
      </c>
      <c r="V105" s="360" t="str">
        <f t="shared" si="19"/>
        <v/>
      </c>
      <c r="W105" s="360" t="str">
        <f t="shared" si="15"/>
        <v/>
      </c>
    </row>
    <row r="106" spans="1:23" ht="24.95" customHeight="1" x14ac:dyDescent="0.15">
      <c r="A106" s="544"/>
      <c r="B106" s="537"/>
      <c r="C106" s="394" t="str">
        <f t="shared" si="20"/>
        <v/>
      </c>
      <c r="D106" s="395"/>
      <c r="E106" s="396" t="str">
        <f t="shared" si="21"/>
        <v/>
      </c>
      <c r="F106" s="393"/>
      <c r="G106" s="400"/>
      <c r="H106" s="401"/>
      <c r="I106" s="71"/>
      <c r="J106" s="71"/>
      <c r="S106" s="358">
        <v>16</v>
      </c>
      <c r="T106" s="359" t="str">
        <f>[1]選手登録!F119</f>
        <v/>
      </c>
      <c r="U106" s="359" t="str">
        <f>IF(T106="","",VLOOKUP(T106,#REF!,7,0))</f>
        <v/>
      </c>
      <c r="V106" s="360" t="str">
        <f t="shared" si="19"/>
        <v/>
      </c>
      <c r="W106" s="360" t="str">
        <f t="shared" si="15"/>
        <v/>
      </c>
    </row>
    <row r="107" spans="1:23" ht="24.95" customHeight="1" thickBot="1" x14ac:dyDescent="0.2">
      <c r="A107" s="545"/>
      <c r="B107" s="546"/>
      <c r="C107" s="414" t="str">
        <f t="shared" si="20"/>
        <v/>
      </c>
      <c r="D107" s="415"/>
      <c r="E107" s="416" t="str">
        <f t="shared" si="21"/>
        <v/>
      </c>
      <c r="F107" s="514"/>
      <c r="G107" s="420"/>
      <c r="H107" s="401"/>
      <c r="I107" s="71"/>
      <c r="J107" s="71"/>
      <c r="S107" s="358">
        <v>17</v>
      </c>
      <c r="T107" s="359" t="str">
        <f>[1]選手登録!F120</f>
        <v/>
      </c>
      <c r="U107" s="359" t="str">
        <f>IF(T107="","",VLOOKUP(T107,#REF!,7,0))</f>
        <v/>
      </c>
      <c r="V107" s="360" t="str">
        <f t="shared" si="19"/>
        <v/>
      </c>
      <c r="W107" s="360" t="str">
        <f t="shared" si="15"/>
        <v/>
      </c>
    </row>
    <row r="108" spans="1:23" ht="10.5" customHeight="1" thickBot="1" x14ac:dyDescent="0.2">
      <c r="A108" s="422"/>
      <c r="B108" s="422"/>
      <c r="C108" s="332"/>
      <c r="D108" s="423"/>
      <c r="E108" s="425"/>
      <c r="F108" s="352"/>
      <c r="G108" s="423"/>
      <c r="H108" s="547"/>
      <c r="I108" s="352"/>
      <c r="J108" s="352"/>
      <c r="K108" s="423"/>
      <c r="L108" s="352"/>
      <c r="M108" s="352"/>
      <c r="N108" s="71"/>
      <c r="O108" s="71"/>
      <c r="S108" s="358">
        <v>18</v>
      </c>
      <c r="T108" s="359" t="str">
        <f>[1]選手登録!F121</f>
        <v/>
      </c>
      <c r="U108" s="359" t="str">
        <f>IF(T108="","",VLOOKUP(T108,#REF!,7,0))</f>
        <v/>
      </c>
      <c r="V108" s="360" t="str">
        <f t="shared" si="19"/>
        <v/>
      </c>
      <c r="W108" s="360" t="str">
        <f t="shared" si="15"/>
        <v/>
      </c>
    </row>
    <row r="109" spans="1:23" ht="17.25" customHeight="1" thickBot="1" x14ac:dyDescent="0.2">
      <c r="A109" s="422"/>
      <c r="B109" s="422"/>
      <c r="C109" s="351"/>
      <c r="D109" s="423"/>
      <c r="E109" s="432"/>
      <c r="F109" s="433" t="s">
        <v>2123</v>
      </c>
      <c r="G109" s="434" t="s">
        <v>2124</v>
      </c>
      <c r="H109" s="434" t="s">
        <v>2125</v>
      </c>
      <c r="I109" s="435"/>
      <c r="J109" s="352"/>
      <c r="K109" s="423"/>
      <c r="L109" s="436"/>
      <c r="M109" s="436"/>
      <c r="N109" s="71"/>
      <c r="O109" s="71"/>
      <c r="S109" s="358">
        <v>19</v>
      </c>
      <c r="T109" s="359" t="str">
        <f>[1]選手登録!F122</f>
        <v/>
      </c>
      <c r="U109" s="359" t="str">
        <f>IF(T109="","",VLOOKUP(T109,#REF!,7,0))</f>
        <v/>
      </c>
      <c r="V109" s="360" t="str">
        <f t="shared" si="19"/>
        <v/>
      </c>
      <c r="W109" s="360" t="str">
        <f t="shared" si="15"/>
        <v/>
      </c>
    </row>
    <row r="110" spans="1:23" ht="22.5" customHeight="1" thickBot="1" x14ac:dyDescent="0.2">
      <c r="A110" s="437"/>
      <c r="B110" s="356" t="s">
        <v>2126</v>
      </c>
      <c r="C110" s="438"/>
      <c r="D110" s="438"/>
      <c r="E110" s="357"/>
      <c r="F110" s="439" t="str">
        <f>IF(V$88=0,"",V$88)&amp;"名"</f>
        <v>名</v>
      </c>
      <c r="G110" s="439" t="str">
        <f>IF(V$171=0,"",V$171)&amp;"名"</f>
        <v>名</v>
      </c>
      <c r="H110" s="440" t="str">
        <f>IF(V$172=0,"",V$172)&amp;"名"</f>
        <v>名</v>
      </c>
      <c r="I110" s="441"/>
      <c r="J110" s="442"/>
      <c r="K110" s="443"/>
      <c r="L110" s="444"/>
      <c r="M110" s="444"/>
      <c r="N110" s="71"/>
      <c r="O110" s="71"/>
      <c r="S110" s="358">
        <v>20</v>
      </c>
      <c r="T110" s="359" t="str">
        <f>[1]選手登録!F123</f>
        <v/>
      </c>
      <c r="U110" s="359" t="str">
        <f>IF(T110="","",VLOOKUP(T110,#REF!,7,0))</f>
        <v/>
      </c>
      <c r="V110" s="360" t="str">
        <f t="shared" si="19"/>
        <v/>
      </c>
      <c r="W110" s="360" t="str">
        <f t="shared" si="15"/>
        <v/>
      </c>
    </row>
    <row r="111" spans="1:23" ht="22.5" customHeight="1" thickBot="1" x14ac:dyDescent="0.2">
      <c r="A111" s="437"/>
      <c r="B111" s="356" t="s">
        <v>2127</v>
      </c>
      <c r="C111" s="438"/>
      <c r="D111" s="438"/>
      <c r="E111" s="357"/>
      <c r="F111" s="439" t="str">
        <f>IF(W$88=0,"",W$88)&amp;"名"</f>
        <v>名</v>
      </c>
      <c r="G111" s="439" t="str">
        <f>IF(W$171=0,"",W$171)&amp;"名"</f>
        <v>名</v>
      </c>
      <c r="H111" s="445" t="str">
        <f>IF(W$172=0,"",W$172)&amp;"名"</f>
        <v>名</v>
      </c>
      <c r="I111" s="446" t="s">
        <v>2128</v>
      </c>
      <c r="J111" s="446"/>
      <c r="K111" s="445" t="str">
        <f>IF(W$172=0,"",W$172*100)&amp;"円"</f>
        <v>円</v>
      </c>
      <c r="L111" s="449"/>
      <c r="M111" s="449"/>
      <c r="N111" s="71"/>
      <c r="O111" s="71"/>
      <c r="S111" s="358">
        <v>21</v>
      </c>
      <c r="T111" s="359" t="str">
        <f>[1]選手登録!F124</f>
        <v/>
      </c>
      <c r="U111" s="359" t="str">
        <f>IF(T111="","",VLOOKUP(T111,#REF!,7,0))</f>
        <v/>
      </c>
      <c r="V111" s="360" t="str">
        <f t="shared" si="19"/>
        <v/>
      </c>
      <c r="W111" s="360" t="str">
        <f t="shared" si="15"/>
        <v/>
      </c>
    </row>
    <row r="112" spans="1:23" ht="24.95" customHeight="1" x14ac:dyDescent="0.15">
      <c r="A112" s="450" t="s">
        <v>2129</v>
      </c>
      <c r="B112" s="350"/>
      <c r="C112" s="350"/>
      <c r="D112" s="350"/>
      <c r="E112" s="451"/>
      <c r="F112" s="352"/>
      <c r="G112" s="423"/>
      <c r="H112" s="452"/>
      <c r="I112" s="352"/>
      <c r="J112" s="352"/>
      <c r="K112" s="423"/>
      <c r="L112" s="352"/>
      <c r="M112" s="352"/>
      <c r="N112" s="71"/>
      <c r="O112" s="71"/>
      <c r="S112" s="358">
        <v>22</v>
      </c>
      <c r="T112" s="359" t="str">
        <f>[1]選手登録!F125</f>
        <v/>
      </c>
      <c r="U112" s="359" t="str">
        <f>IF(T112="","",VLOOKUP(T112,#REF!,7,0))</f>
        <v/>
      </c>
      <c r="V112" s="360" t="str">
        <f t="shared" si="19"/>
        <v/>
      </c>
      <c r="W112" s="360" t="str">
        <f t="shared" si="15"/>
        <v/>
      </c>
    </row>
    <row r="113" spans="1:23" ht="18.75" customHeight="1" x14ac:dyDescent="0.15">
      <c r="A113" s="453" t="s">
        <v>2130</v>
      </c>
      <c r="B113" s="454"/>
      <c r="C113" s="454"/>
      <c r="D113" s="454"/>
      <c r="E113" s="454"/>
      <c r="F113" s="454"/>
      <c r="G113" s="455" t="str">
        <f>IF([1]選手登録!L$6="","",VLOOKUP([1]選手登録!T1,年回,3))</f>
        <v>令和5年度</v>
      </c>
      <c r="H113" s="456"/>
      <c r="I113" s="457" t="s">
        <v>2131</v>
      </c>
      <c r="J113" s="456"/>
      <c r="K113" s="457" t="s">
        <v>2132</v>
      </c>
      <c r="M113" s="71"/>
      <c r="N113" s="71"/>
      <c r="O113" s="71"/>
      <c r="S113" s="358">
        <v>23</v>
      </c>
      <c r="T113" s="359" t="str">
        <f>[1]選手登録!F126</f>
        <v/>
      </c>
      <c r="U113" s="359" t="str">
        <f>IF(T113="","",VLOOKUP(T113,#REF!,7,0))</f>
        <v/>
      </c>
      <c r="V113" s="360" t="str">
        <f t="shared" si="19"/>
        <v/>
      </c>
      <c r="W113" s="360" t="str">
        <f t="shared" si="15"/>
        <v/>
      </c>
    </row>
    <row r="114" spans="1:23" ht="18.75" customHeight="1" x14ac:dyDescent="0.15">
      <c r="A114" s="453" t="s">
        <v>2133</v>
      </c>
      <c r="B114" s="454"/>
      <c r="C114" s="454"/>
      <c r="D114" s="454"/>
      <c r="E114" s="458"/>
      <c r="F114" s="454"/>
      <c r="G114" s="454"/>
      <c r="H114" s="454"/>
      <c r="I114" s="454"/>
      <c r="J114" s="454"/>
      <c r="K114" s="454"/>
      <c r="L114" s="454"/>
      <c r="M114" s="458"/>
      <c r="N114" s="71"/>
      <c r="O114" s="71"/>
      <c r="S114" s="358">
        <v>24</v>
      </c>
      <c r="T114" s="359" t="str">
        <f>[1]選手登録!F127</f>
        <v/>
      </c>
      <c r="U114" s="359" t="str">
        <f>IF(T114="","",VLOOKUP(T114,#REF!,7,0))</f>
        <v/>
      </c>
      <c r="V114" s="360" t="str">
        <f t="shared" si="19"/>
        <v/>
      </c>
      <c r="W114" s="360" t="str">
        <f t="shared" si="15"/>
        <v/>
      </c>
    </row>
    <row r="115" spans="1:23" ht="18.75" customHeight="1" x14ac:dyDescent="0.15">
      <c r="A115" s="453" t="s">
        <v>2159</v>
      </c>
      <c r="B115" s="454"/>
      <c r="C115" s="454"/>
      <c r="D115" s="454"/>
      <c r="E115" s="454"/>
      <c r="F115" s="454"/>
      <c r="G115" s="458"/>
      <c r="H115" s="458"/>
      <c r="I115" s="458"/>
      <c r="J115" s="458"/>
      <c r="K115" s="458"/>
      <c r="L115" s="458"/>
      <c r="M115" s="458"/>
      <c r="S115" s="358">
        <v>25</v>
      </c>
      <c r="T115" s="359" t="str">
        <f>[1]選手登録!F128</f>
        <v/>
      </c>
      <c r="U115" s="359" t="str">
        <f>IF(T115="","",VLOOKUP(T115,#REF!,7,0))</f>
        <v/>
      </c>
      <c r="V115" s="360" t="str">
        <f t="shared" si="19"/>
        <v/>
      </c>
      <c r="W115" s="360" t="str">
        <f t="shared" si="15"/>
        <v/>
      </c>
    </row>
    <row r="116" spans="1:23" ht="18.75" customHeight="1" x14ac:dyDescent="0.15">
      <c r="A116" s="453" t="s">
        <v>2160</v>
      </c>
      <c r="B116" s="454"/>
      <c r="C116" s="454"/>
      <c r="D116" s="454"/>
      <c r="E116" s="454"/>
      <c r="F116" s="454"/>
      <c r="G116" s="459" t="s">
        <v>2136</v>
      </c>
      <c r="H116" s="460" t="str">
        <f>IF(ISBLANK([1]選手登録!G$5),"",VLOOKUP([1]選手登録!G$5,登録,2,0)&amp;"学校")</f>
        <v/>
      </c>
      <c r="I116" s="460"/>
      <c r="J116" s="460"/>
      <c r="K116" s="460"/>
      <c r="L116" s="459"/>
      <c r="M116" s="458"/>
      <c r="S116" s="358">
        <v>26</v>
      </c>
      <c r="T116" s="359" t="str">
        <f>[1]選手登録!F129</f>
        <v/>
      </c>
      <c r="U116" s="359" t="str">
        <f>IF(T116="","",VLOOKUP(T116,#REF!,7,0))</f>
        <v/>
      </c>
      <c r="V116" s="360" t="str">
        <f t="shared" si="19"/>
        <v/>
      </c>
      <c r="W116" s="360" t="str">
        <f t="shared" si="15"/>
        <v/>
      </c>
    </row>
    <row r="117" spans="1:23" ht="18.75" customHeight="1" x14ac:dyDescent="0.15">
      <c r="A117" s="461"/>
      <c r="B117" s="331"/>
      <c r="C117" s="331"/>
      <c r="D117" s="331"/>
      <c r="E117" s="331"/>
      <c r="F117" s="454"/>
      <c r="G117" s="462" t="s">
        <v>2137</v>
      </c>
      <c r="H117" s="463" t="str">
        <f>IF(ISBLANK([1]選手登録!$L4),"",[1]選手登録!$L4&amp;"  "&amp;[1]選手登録!$M4)</f>
        <v/>
      </c>
      <c r="I117" s="463"/>
      <c r="J117" s="463"/>
      <c r="K117" s="463"/>
      <c r="L117" s="464" t="s">
        <v>2138</v>
      </c>
      <c r="M117" s="465"/>
      <c r="S117" s="358">
        <v>27</v>
      </c>
      <c r="T117" s="359" t="str">
        <f>[1]選手登録!F130</f>
        <v/>
      </c>
      <c r="U117" s="359" t="str">
        <f>IF(T117="","",VLOOKUP(T117,#REF!,7,0))</f>
        <v/>
      </c>
      <c r="V117" s="360" t="str">
        <f t="shared" si="19"/>
        <v/>
      </c>
      <c r="W117" s="360" t="str">
        <f t="shared" si="15"/>
        <v/>
      </c>
    </row>
    <row r="118" spans="1:23" ht="18.75" customHeight="1" x14ac:dyDescent="0.15">
      <c r="A118" s="459" t="s">
        <v>2139</v>
      </c>
      <c r="B118" s="459"/>
      <c r="C118" s="466" t="str">
        <f>IF(ISBLANK(C42),"",C42)</f>
        <v/>
      </c>
      <c r="D118" s="466"/>
      <c r="E118" s="467"/>
      <c r="F118" s="454"/>
      <c r="G118" s="462" t="s">
        <v>2140</v>
      </c>
      <c r="H118" s="463" t="str">
        <f>IF(ISBLANK([1]選手登録!$L5),"",[1]選手登録!$L5&amp;"  "&amp;[1]選手登録!$M5)</f>
        <v/>
      </c>
      <c r="I118" s="463"/>
      <c r="J118" s="463"/>
      <c r="K118" s="468" t="s">
        <v>2141</v>
      </c>
      <c r="L118" s="469" t="str">
        <f>IF(L42="","",L42)</f>
        <v/>
      </c>
      <c r="M118" s="423"/>
      <c r="S118" s="358">
        <v>28</v>
      </c>
      <c r="T118" s="359" t="str">
        <f>[1]選手登録!F131</f>
        <v/>
      </c>
      <c r="U118" s="359" t="str">
        <f>IF(T118="","",VLOOKUP(T118,#REF!,7,0))</f>
        <v/>
      </c>
      <c r="V118" s="360" t="str">
        <f t="shared" si="19"/>
        <v/>
      </c>
      <c r="W118" s="360" t="str">
        <f t="shared" si="15"/>
        <v/>
      </c>
    </row>
    <row r="119" spans="1:23" ht="18.75" customHeight="1" x14ac:dyDescent="0.15">
      <c r="A119" s="462" t="s">
        <v>2139</v>
      </c>
      <c r="B119" s="462"/>
      <c r="C119" s="466" t="str">
        <f>IF(ISBLANK(C43),"",C43)</f>
        <v/>
      </c>
      <c r="D119" s="466"/>
      <c r="E119" s="471"/>
      <c r="F119" s="454"/>
      <c r="G119" s="462" t="s">
        <v>2142</v>
      </c>
      <c r="H119" s="472" t="str">
        <f>IF(ISBLANK([1]選手登録!$H10),"",[1]選手登録!$H10)</f>
        <v/>
      </c>
      <c r="I119" s="472"/>
      <c r="J119" s="472"/>
      <c r="K119" s="472"/>
      <c r="L119" s="473"/>
      <c r="M119" s="474"/>
      <c r="S119" s="358">
        <v>29</v>
      </c>
      <c r="T119" s="359" t="str">
        <f>[1]選手登録!F132</f>
        <v/>
      </c>
      <c r="U119" s="359" t="str">
        <f>IF(T119="","",VLOOKUP(T119,#REF!,7,0))</f>
        <v/>
      </c>
      <c r="V119" s="360" t="str">
        <f t="shared" si="19"/>
        <v/>
      </c>
      <c r="W119" s="360" t="str">
        <f t="shared" si="15"/>
        <v/>
      </c>
    </row>
    <row r="120" spans="1:23" ht="18.75" customHeight="1" x14ac:dyDescent="0.15">
      <c r="A120" s="462" t="s">
        <v>2139</v>
      </c>
      <c r="B120" s="462"/>
      <c r="C120" s="466" t="str">
        <f>IF(ISBLANK(C44),"",C44)</f>
        <v/>
      </c>
      <c r="D120" s="466"/>
      <c r="E120" s="471"/>
      <c r="F120" s="331"/>
      <c r="G120" s="462" t="s">
        <v>51</v>
      </c>
      <c r="H120" s="472" t="str">
        <f>IF(ISBLANK([1]選手登録!$K10),"   -     -       ",[1]選手登録!$K10)</f>
        <v/>
      </c>
      <c r="I120" s="472"/>
      <c r="J120" s="472"/>
      <c r="K120" s="472"/>
      <c r="S120" s="358">
        <v>30</v>
      </c>
      <c r="T120" s="359" t="str">
        <f>[1]選手登録!F133</f>
        <v/>
      </c>
      <c r="U120" s="359" t="str">
        <f>IF(T120="","",VLOOKUP(T120,#REF!,7,0))</f>
        <v/>
      </c>
      <c r="V120" s="360" t="str">
        <f t="shared" si="19"/>
        <v/>
      </c>
      <c r="W120" s="360" t="str">
        <f t="shared" si="15"/>
        <v/>
      </c>
    </row>
    <row r="121" spans="1:23" ht="9.75" customHeight="1" x14ac:dyDescent="0.15">
      <c r="A121" s="351"/>
      <c r="B121" s="351"/>
      <c r="C121" s="343"/>
      <c r="D121" s="343"/>
      <c r="E121" s="343"/>
      <c r="F121" s="331"/>
      <c r="G121" s="475"/>
      <c r="H121" s="475"/>
      <c r="I121" s="475"/>
      <c r="J121" s="475"/>
      <c r="K121" s="475"/>
      <c r="L121" s="475"/>
      <c r="M121" s="71"/>
      <c r="S121" s="358">
        <v>31</v>
      </c>
      <c r="T121" s="359" t="str">
        <f>[1]選手登録!F134</f>
        <v/>
      </c>
      <c r="U121" s="359" t="str">
        <f>IF(T121="","",VLOOKUP(T121,#REF!,7,0))</f>
        <v/>
      </c>
      <c r="V121" s="360" t="str">
        <f t="shared" si="19"/>
        <v/>
      </c>
      <c r="W121" s="360" t="str">
        <f t="shared" si="15"/>
        <v/>
      </c>
    </row>
    <row r="122" spans="1:23" ht="18.75" customHeight="1" x14ac:dyDescent="0.15">
      <c r="A122" s="351"/>
      <c r="B122" s="351"/>
      <c r="C122" s="343"/>
      <c r="D122" s="343"/>
      <c r="E122" s="343"/>
      <c r="F122" s="331"/>
      <c r="G122" s="458"/>
      <c r="H122" s="458"/>
      <c r="I122" s="458"/>
      <c r="J122" s="458"/>
      <c r="K122" s="458"/>
      <c r="L122" s="458"/>
      <c r="M122" s="458"/>
      <c r="S122" s="358">
        <v>32</v>
      </c>
      <c r="T122" s="359" t="str">
        <f>[1]選手登録!F135</f>
        <v/>
      </c>
      <c r="U122" s="359" t="str">
        <f>IF(T122="","",VLOOKUP(T122,#REF!,7,0))</f>
        <v/>
      </c>
      <c r="V122" s="360" t="str">
        <f t="shared" si="19"/>
        <v/>
      </c>
      <c r="W122" s="360" t="str">
        <f t="shared" si="15"/>
        <v/>
      </c>
    </row>
    <row r="123" spans="1:23" x14ac:dyDescent="0.15">
      <c r="S123" s="358">
        <v>33</v>
      </c>
      <c r="T123" s="359" t="str">
        <f>[1]選手登録!F136</f>
        <v/>
      </c>
      <c r="U123" s="359" t="str">
        <f>IF(T123="","",VLOOKUP(T123,#REF!,7,0))</f>
        <v/>
      </c>
      <c r="V123" s="360" t="str">
        <f t="shared" si="19"/>
        <v/>
      </c>
      <c r="W123" s="360" t="str">
        <f t="shared" si="15"/>
        <v/>
      </c>
    </row>
    <row r="124" spans="1:23" x14ac:dyDescent="0.15">
      <c r="S124" s="358">
        <v>34</v>
      </c>
      <c r="T124" s="359" t="str">
        <f>[1]選手登録!F137</f>
        <v/>
      </c>
      <c r="U124" s="359" t="str">
        <f>IF(T124="","",VLOOKUP(T124,#REF!,7,0))</f>
        <v/>
      </c>
      <c r="V124" s="360" t="str">
        <f t="shared" si="19"/>
        <v/>
      </c>
      <c r="W124" s="360" t="str">
        <f t="shared" si="15"/>
        <v/>
      </c>
    </row>
    <row r="125" spans="1:23" x14ac:dyDescent="0.15">
      <c r="S125" s="358">
        <v>35</v>
      </c>
      <c r="T125" s="359" t="str">
        <f>[1]選手登録!F138</f>
        <v/>
      </c>
      <c r="U125" s="359" t="str">
        <f>IF(T125="","",VLOOKUP(T125,#REF!,7,0))</f>
        <v/>
      </c>
      <c r="V125" s="360" t="str">
        <f t="shared" si="19"/>
        <v/>
      </c>
      <c r="W125" s="360" t="str">
        <f t="shared" si="15"/>
        <v/>
      </c>
    </row>
    <row r="126" spans="1:23" x14ac:dyDescent="0.15">
      <c r="S126" s="358">
        <v>36</v>
      </c>
      <c r="T126" s="359" t="str">
        <f>[1]選手登録!F139</f>
        <v/>
      </c>
      <c r="U126" s="359" t="str">
        <f>IF(T126="","",VLOOKUP(T126,#REF!,7,0))</f>
        <v/>
      </c>
      <c r="V126" s="360" t="str">
        <f t="shared" si="19"/>
        <v/>
      </c>
      <c r="W126" s="360" t="str">
        <f t="shared" si="15"/>
        <v/>
      </c>
    </row>
    <row r="127" spans="1:23" x14ac:dyDescent="0.15">
      <c r="S127" s="358">
        <v>37</v>
      </c>
      <c r="T127" s="359" t="str">
        <f>[1]選手登録!F140</f>
        <v/>
      </c>
      <c r="U127" s="359" t="str">
        <f>IF(T127="","",VLOOKUP(T127,#REF!,7,0))</f>
        <v/>
      </c>
      <c r="V127" s="360" t="str">
        <f t="shared" si="19"/>
        <v/>
      </c>
      <c r="W127" s="360" t="str">
        <f t="shared" si="15"/>
        <v/>
      </c>
    </row>
    <row r="128" spans="1:23" x14ac:dyDescent="0.15">
      <c r="S128" s="358">
        <v>38</v>
      </c>
      <c r="T128" s="359" t="str">
        <f>[1]選手登録!F141</f>
        <v/>
      </c>
      <c r="U128" s="359" t="str">
        <f>IF(T128="","",VLOOKUP(T128,#REF!,7,0))</f>
        <v/>
      </c>
      <c r="V128" s="360" t="str">
        <f t="shared" si="19"/>
        <v/>
      </c>
      <c r="W128" s="360" t="str">
        <f t="shared" si="15"/>
        <v/>
      </c>
    </row>
    <row r="129" spans="19:23" x14ac:dyDescent="0.15">
      <c r="S129" s="358">
        <v>39</v>
      </c>
      <c r="T129" s="359" t="str">
        <f>[1]選手登録!F142</f>
        <v/>
      </c>
      <c r="U129" s="359" t="str">
        <f>IF(T129="","",VLOOKUP(T129,#REF!,7,0))</f>
        <v/>
      </c>
      <c r="V129" s="360" t="str">
        <f t="shared" si="19"/>
        <v/>
      </c>
      <c r="W129" s="360" t="str">
        <f t="shared" si="15"/>
        <v/>
      </c>
    </row>
    <row r="130" spans="19:23" x14ac:dyDescent="0.15">
      <c r="S130" s="358">
        <v>40</v>
      </c>
      <c r="T130" s="359" t="str">
        <f>[1]選手登録!F143</f>
        <v/>
      </c>
      <c r="U130" s="359" t="str">
        <f>IF(T130="","",VLOOKUP(T130,#REF!,7,0))</f>
        <v/>
      </c>
      <c r="V130" s="360" t="str">
        <f t="shared" si="19"/>
        <v/>
      </c>
      <c r="W130" s="360" t="str">
        <f t="shared" si="15"/>
        <v/>
      </c>
    </row>
    <row r="131" spans="19:23" x14ac:dyDescent="0.15">
      <c r="S131" s="358">
        <v>41</v>
      </c>
      <c r="T131" s="359" t="str">
        <f>[1]選手登録!F144</f>
        <v/>
      </c>
      <c r="U131" s="359" t="str">
        <f>IF(T131="","",VLOOKUP(T131,#REF!,7,0))</f>
        <v/>
      </c>
      <c r="V131" s="360" t="str">
        <f t="shared" si="19"/>
        <v/>
      </c>
      <c r="W131" s="360" t="str">
        <f t="shared" si="15"/>
        <v/>
      </c>
    </row>
    <row r="132" spans="19:23" x14ac:dyDescent="0.15">
      <c r="S132" s="358">
        <v>42</v>
      </c>
      <c r="T132" s="359" t="str">
        <f>[1]選手登録!F145</f>
        <v/>
      </c>
      <c r="U132" s="359" t="str">
        <f>IF(T132="","",VLOOKUP(T132,#REF!,7,0))</f>
        <v/>
      </c>
      <c r="V132" s="360" t="str">
        <f t="shared" si="19"/>
        <v/>
      </c>
      <c r="W132" s="360" t="str">
        <f t="shared" si="15"/>
        <v/>
      </c>
    </row>
    <row r="133" spans="19:23" x14ac:dyDescent="0.15">
      <c r="S133" s="358">
        <v>43</v>
      </c>
      <c r="T133" s="359" t="str">
        <f>[1]選手登録!F146</f>
        <v/>
      </c>
      <c r="U133" s="359" t="str">
        <f>IF(T133="","",VLOOKUP(T133,#REF!,7,0))</f>
        <v/>
      </c>
      <c r="V133" s="360" t="str">
        <f t="shared" si="19"/>
        <v/>
      </c>
      <c r="W133" s="360" t="str">
        <f t="shared" si="15"/>
        <v/>
      </c>
    </row>
    <row r="134" spans="19:23" x14ac:dyDescent="0.15">
      <c r="S134" s="358">
        <v>44</v>
      </c>
      <c r="T134" s="359" t="str">
        <f>[1]選手登録!F147</f>
        <v/>
      </c>
      <c r="U134" s="359" t="str">
        <f>IF(T134="","",VLOOKUP(T134,#REF!,7,0))</f>
        <v/>
      </c>
      <c r="V134" s="360" t="str">
        <f t="shared" si="19"/>
        <v/>
      </c>
      <c r="W134" s="360" t="str">
        <f t="shared" si="15"/>
        <v/>
      </c>
    </row>
    <row r="135" spans="19:23" x14ac:dyDescent="0.15">
      <c r="S135" s="358">
        <v>45</v>
      </c>
      <c r="T135" s="359" t="str">
        <f>[1]選手登録!F148</f>
        <v/>
      </c>
      <c r="U135" s="359" t="str">
        <f>IF(T135="","",VLOOKUP(T135,#REF!,7,0))</f>
        <v/>
      </c>
      <c r="V135" s="360" t="str">
        <f t="shared" si="19"/>
        <v/>
      </c>
      <c r="W135" s="360" t="str">
        <f t="shared" si="15"/>
        <v/>
      </c>
    </row>
    <row r="136" spans="19:23" x14ac:dyDescent="0.15">
      <c r="S136" s="358">
        <v>46</v>
      </c>
      <c r="T136" s="359" t="str">
        <f>[1]選手登録!F149</f>
        <v/>
      </c>
      <c r="U136" s="359" t="str">
        <f>IF(T136="","",VLOOKUP(T136,#REF!,7,0))</f>
        <v/>
      </c>
      <c r="V136" s="360" t="str">
        <f t="shared" si="19"/>
        <v/>
      </c>
      <c r="W136" s="360" t="str">
        <f t="shared" si="15"/>
        <v/>
      </c>
    </row>
    <row r="137" spans="19:23" x14ac:dyDescent="0.15">
      <c r="S137" s="358">
        <v>47</v>
      </c>
      <c r="T137" s="359" t="str">
        <f>[1]選手登録!F150</f>
        <v/>
      </c>
      <c r="U137" s="359" t="str">
        <f>IF(T137="","",VLOOKUP(T137,#REF!,7,0))</f>
        <v/>
      </c>
      <c r="V137" s="360" t="str">
        <f t="shared" si="19"/>
        <v/>
      </c>
      <c r="W137" s="360" t="str">
        <f t="shared" si="15"/>
        <v/>
      </c>
    </row>
    <row r="138" spans="19:23" x14ac:dyDescent="0.15">
      <c r="S138" s="358">
        <v>48</v>
      </c>
      <c r="T138" s="359" t="str">
        <f>[1]選手登録!F151</f>
        <v/>
      </c>
      <c r="U138" s="359" t="str">
        <f>IF(T138="","",VLOOKUP(T138,#REF!,7,0))</f>
        <v/>
      </c>
      <c r="V138" s="360" t="str">
        <f t="shared" si="19"/>
        <v/>
      </c>
      <c r="W138" s="360" t="str">
        <f t="shared" si="15"/>
        <v/>
      </c>
    </row>
    <row r="139" spans="19:23" x14ac:dyDescent="0.15">
      <c r="S139" s="358">
        <v>49</v>
      </c>
      <c r="T139" s="359" t="str">
        <f>[1]選手登録!F152</f>
        <v/>
      </c>
      <c r="U139" s="359" t="str">
        <f>IF(T139="","",VLOOKUP(T139,#REF!,7,0))</f>
        <v/>
      </c>
      <c r="V139" s="360" t="str">
        <f t="shared" si="19"/>
        <v/>
      </c>
      <c r="W139" s="360" t="str">
        <f t="shared" ref="W139:W172" si="22">IF(U139="",V139,"")</f>
        <v/>
      </c>
    </row>
    <row r="140" spans="19:23" x14ac:dyDescent="0.15">
      <c r="S140" s="358">
        <v>50</v>
      </c>
      <c r="T140" s="359" t="str">
        <f>[1]選手登録!F153</f>
        <v/>
      </c>
      <c r="U140" s="359" t="str">
        <f>IF(T140="","",VLOOKUP(T140,#REF!,7,0))</f>
        <v/>
      </c>
      <c r="V140" s="360" t="str">
        <f t="shared" si="19"/>
        <v/>
      </c>
      <c r="W140" s="360" t="str">
        <f t="shared" si="22"/>
        <v/>
      </c>
    </row>
    <row r="141" spans="19:23" x14ac:dyDescent="0.15">
      <c r="S141" s="358">
        <v>51</v>
      </c>
      <c r="T141" s="359" t="str">
        <f>[1]選手登録!F154</f>
        <v/>
      </c>
      <c r="U141" s="359" t="str">
        <f>IF(T141="","",VLOOKUP(T141,#REF!,7,0))</f>
        <v/>
      </c>
      <c r="V141" s="360" t="str">
        <f t="shared" si="19"/>
        <v/>
      </c>
      <c r="W141" s="360" t="str">
        <f t="shared" si="22"/>
        <v/>
      </c>
    </row>
    <row r="142" spans="19:23" x14ac:dyDescent="0.15">
      <c r="S142" s="358">
        <v>52</v>
      </c>
      <c r="T142" s="359" t="str">
        <f>[1]選手登録!F155</f>
        <v/>
      </c>
      <c r="U142" s="359" t="str">
        <f>IF(T142="","",VLOOKUP(T142,#REF!,7,0))</f>
        <v/>
      </c>
      <c r="V142" s="360" t="str">
        <f t="shared" si="19"/>
        <v/>
      </c>
      <c r="W142" s="360" t="str">
        <f t="shared" si="22"/>
        <v/>
      </c>
    </row>
    <row r="143" spans="19:23" x14ac:dyDescent="0.15">
      <c r="S143" s="358">
        <v>53</v>
      </c>
      <c r="T143" s="359" t="str">
        <f>[1]選手登録!F156</f>
        <v/>
      </c>
      <c r="U143" s="359" t="str">
        <f>IF(T143="","",VLOOKUP(T143,#REF!,7,0))</f>
        <v/>
      </c>
      <c r="V143" s="360" t="str">
        <f t="shared" si="19"/>
        <v/>
      </c>
      <c r="W143" s="360" t="str">
        <f t="shared" si="22"/>
        <v/>
      </c>
    </row>
    <row r="144" spans="19:23" x14ac:dyDescent="0.15">
      <c r="S144" s="358">
        <v>54</v>
      </c>
      <c r="T144" s="359" t="str">
        <f>[1]選手登録!F157</f>
        <v/>
      </c>
      <c r="U144" s="359" t="str">
        <f>IF(T144="","",VLOOKUP(T144,#REF!,7,0))</f>
        <v/>
      </c>
      <c r="V144" s="360" t="str">
        <f t="shared" si="19"/>
        <v/>
      </c>
      <c r="W144" s="360" t="str">
        <f t="shared" si="22"/>
        <v/>
      </c>
    </row>
    <row r="145" spans="19:23" x14ac:dyDescent="0.15">
      <c r="S145" s="358">
        <v>55</v>
      </c>
      <c r="T145" s="359" t="str">
        <f>[1]選手登録!F158</f>
        <v/>
      </c>
      <c r="U145" s="359" t="str">
        <f>IF(T145="","",VLOOKUP(T145,#REF!,7,0))</f>
        <v/>
      </c>
      <c r="V145" s="360" t="str">
        <f t="shared" si="19"/>
        <v/>
      </c>
      <c r="W145" s="360" t="str">
        <f t="shared" si="22"/>
        <v/>
      </c>
    </row>
    <row r="146" spans="19:23" x14ac:dyDescent="0.15">
      <c r="S146" s="358">
        <v>56</v>
      </c>
      <c r="T146" s="359" t="str">
        <f>[1]選手登録!F159</f>
        <v/>
      </c>
      <c r="U146" s="359" t="str">
        <f>IF(T146="","",VLOOKUP(T146,#REF!,7,0))</f>
        <v/>
      </c>
      <c r="V146" s="360" t="str">
        <f t="shared" si="19"/>
        <v/>
      </c>
      <c r="W146" s="360" t="str">
        <f t="shared" si="22"/>
        <v/>
      </c>
    </row>
    <row r="147" spans="19:23" x14ac:dyDescent="0.15">
      <c r="S147" s="358">
        <v>57</v>
      </c>
      <c r="T147" s="359" t="str">
        <f>[1]選手登録!F160</f>
        <v/>
      </c>
      <c r="U147" s="359" t="str">
        <f>IF(T147="","",VLOOKUP(T147,#REF!,7,0))</f>
        <v/>
      </c>
      <c r="V147" s="360" t="str">
        <f t="shared" si="19"/>
        <v/>
      </c>
      <c r="W147" s="360" t="str">
        <f t="shared" si="22"/>
        <v/>
      </c>
    </row>
    <row r="148" spans="19:23" x14ac:dyDescent="0.15">
      <c r="S148" s="358">
        <v>58</v>
      </c>
      <c r="T148" s="359" t="str">
        <f>[1]選手登録!F161</f>
        <v/>
      </c>
      <c r="U148" s="359" t="str">
        <f>IF(T148="","",VLOOKUP(T148,#REF!,7,0))</f>
        <v/>
      </c>
      <c r="V148" s="360" t="str">
        <f t="shared" si="19"/>
        <v/>
      </c>
      <c r="W148" s="360" t="str">
        <f t="shared" si="22"/>
        <v/>
      </c>
    </row>
    <row r="149" spans="19:23" x14ac:dyDescent="0.15">
      <c r="S149" s="358">
        <v>59</v>
      </c>
      <c r="T149" s="359" t="str">
        <f>[1]選手登録!F162</f>
        <v/>
      </c>
      <c r="U149" s="359" t="str">
        <f>IF(T149="","",VLOOKUP(T149,#REF!,7,0))</f>
        <v/>
      </c>
      <c r="V149" s="360" t="str">
        <f t="shared" si="19"/>
        <v/>
      </c>
      <c r="W149" s="360" t="str">
        <f t="shared" si="22"/>
        <v/>
      </c>
    </row>
    <row r="150" spans="19:23" x14ac:dyDescent="0.15">
      <c r="S150" s="358">
        <v>60</v>
      </c>
      <c r="T150" s="359" t="str">
        <f>[1]選手登録!F163</f>
        <v/>
      </c>
      <c r="U150" s="359" t="str">
        <f>IF(T150="","",VLOOKUP(T150,#REF!,7,0))</f>
        <v/>
      </c>
      <c r="V150" s="360" t="str">
        <f t="shared" si="19"/>
        <v/>
      </c>
      <c r="W150" s="360" t="str">
        <f t="shared" si="22"/>
        <v/>
      </c>
    </row>
    <row r="151" spans="19:23" x14ac:dyDescent="0.15">
      <c r="S151" s="358">
        <v>61</v>
      </c>
      <c r="T151" s="359" t="str">
        <f>[1]選手登録!F164</f>
        <v/>
      </c>
      <c r="U151" s="359" t="str">
        <f>IF(T151="","",VLOOKUP(T151,#REF!,7,0))</f>
        <v/>
      </c>
      <c r="V151" s="360" t="str">
        <f t="shared" si="19"/>
        <v/>
      </c>
      <c r="W151" s="360" t="str">
        <f t="shared" si="22"/>
        <v/>
      </c>
    </row>
    <row r="152" spans="19:23" x14ac:dyDescent="0.15">
      <c r="S152" s="358">
        <v>62</v>
      </c>
      <c r="T152" s="359" t="str">
        <f>[1]選手登録!F165</f>
        <v/>
      </c>
      <c r="U152" s="359" t="str">
        <f>IF(T152="","",VLOOKUP(T152,#REF!,7,0))</f>
        <v/>
      </c>
      <c r="V152" s="360" t="str">
        <f t="shared" si="19"/>
        <v/>
      </c>
      <c r="W152" s="360" t="str">
        <f t="shared" si="22"/>
        <v/>
      </c>
    </row>
    <row r="153" spans="19:23" x14ac:dyDescent="0.15">
      <c r="S153" s="358">
        <v>63</v>
      </c>
      <c r="T153" s="359" t="str">
        <f>[1]選手登録!F166</f>
        <v/>
      </c>
      <c r="U153" s="359" t="str">
        <f>IF(T153="","",VLOOKUP(T153,#REF!,7,0))</f>
        <v/>
      </c>
      <c r="V153" s="360" t="str">
        <f t="shared" si="19"/>
        <v/>
      </c>
      <c r="W153" s="360" t="str">
        <f t="shared" si="22"/>
        <v/>
      </c>
    </row>
    <row r="154" spans="19:23" x14ac:dyDescent="0.15">
      <c r="S154" s="358">
        <v>64</v>
      </c>
      <c r="T154" s="359" t="str">
        <f>[1]選手登録!F167</f>
        <v/>
      </c>
      <c r="U154" s="359" t="str">
        <f>IF(T154="","",VLOOKUP(T154,#REF!,7,0))</f>
        <v/>
      </c>
      <c r="V154" s="360" t="str">
        <f t="shared" si="19"/>
        <v/>
      </c>
      <c r="W154" s="360" t="str">
        <f t="shared" si="22"/>
        <v/>
      </c>
    </row>
    <row r="155" spans="19:23" x14ac:dyDescent="0.15">
      <c r="S155" s="358">
        <v>65</v>
      </c>
      <c r="T155" s="359" t="str">
        <f>[1]選手登録!F168</f>
        <v/>
      </c>
      <c r="U155" s="359" t="str">
        <f>IF(T155="","",VLOOKUP(T155,#REF!,7,0))</f>
        <v/>
      </c>
      <c r="V155" s="360" t="str">
        <f t="shared" ref="V155:V170" si="23">IF(T155="","",IFERROR(VLOOKUP(T155,Z$39:AA$60,2,0),""))</f>
        <v/>
      </c>
      <c r="W155" s="360" t="str">
        <f t="shared" si="22"/>
        <v/>
      </c>
    </row>
    <row r="156" spans="19:23" x14ac:dyDescent="0.15">
      <c r="S156" s="358">
        <v>66</v>
      </c>
      <c r="T156" s="359" t="str">
        <f>[1]選手登録!F169</f>
        <v/>
      </c>
      <c r="U156" s="359" t="str">
        <f>IF(T156="","",VLOOKUP(T156,#REF!,7,0))</f>
        <v/>
      </c>
      <c r="V156" s="360" t="str">
        <f t="shared" si="23"/>
        <v/>
      </c>
      <c r="W156" s="360" t="str">
        <f t="shared" si="22"/>
        <v/>
      </c>
    </row>
    <row r="157" spans="19:23" x14ac:dyDescent="0.15">
      <c r="S157" s="358">
        <v>67</v>
      </c>
      <c r="T157" s="359" t="str">
        <f>[1]選手登録!F170</f>
        <v/>
      </c>
      <c r="U157" s="359" t="str">
        <f>IF(T157="","",VLOOKUP(T157,#REF!,7,0))</f>
        <v/>
      </c>
      <c r="V157" s="360" t="str">
        <f t="shared" si="23"/>
        <v/>
      </c>
      <c r="W157" s="360" t="str">
        <f t="shared" si="22"/>
        <v/>
      </c>
    </row>
    <row r="158" spans="19:23" x14ac:dyDescent="0.15">
      <c r="S158" s="358">
        <v>68</v>
      </c>
      <c r="T158" s="359" t="str">
        <f>[1]選手登録!F171</f>
        <v/>
      </c>
      <c r="U158" s="359" t="str">
        <f>IF(T158="","",VLOOKUP(T158,#REF!,7,0))</f>
        <v/>
      </c>
      <c r="V158" s="360" t="str">
        <f t="shared" si="23"/>
        <v/>
      </c>
      <c r="W158" s="360" t="str">
        <f t="shared" si="22"/>
        <v/>
      </c>
    </row>
    <row r="159" spans="19:23" x14ac:dyDescent="0.15">
      <c r="S159" s="358">
        <v>69</v>
      </c>
      <c r="T159" s="359" t="str">
        <f>[1]選手登録!F172</f>
        <v/>
      </c>
      <c r="U159" s="359" t="str">
        <f>IF(T159="","",VLOOKUP(T159,#REF!,7,0))</f>
        <v/>
      </c>
      <c r="V159" s="360" t="str">
        <f t="shared" si="23"/>
        <v/>
      </c>
      <c r="W159" s="360" t="str">
        <f t="shared" si="22"/>
        <v/>
      </c>
    </row>
    <row r="160" spans="19:23" x14ac:dyDescent="0.15">
      <c r="S160" s="358">
        <v>70</v>
      </c>
      <c r="T160" s="359" t="str">
        <f>[1]選手登録!F173</f>
        <v/>
      </c>
      <c r="U160" s="359" t="str">
        <f>IF(T160="","",VLOOKUP(T160,#REF!,7,0))</f>
        <v/>
      </c>
      <c r="V160" s="360" t="str">
        <f t="shared" si="23"/>
        <v/>
      </c>
      <c r="W160" s="360" t="str">
        <f t="shared" si="22"/>
        <v/>
      </c>
    </row>
    <row r="161" spans="18:23" x14ac:dyDescent="0.15">
      <c r="S161" s="358">
        <v>71</v>
      </c>
      <c r="T161" s="359" t="str">
        <f>[1]選手登録!F174</f>
        <v/>
      </c>
      <c r="U161" s="359" t="str">
        <f>IF(T161="","",VLOOKUP(T161,#REF!,7,0))</f>
        <v/>
      </c>
      <c r="V161" s="360" t="str">
        <f t="shared" si="23"/>
        <v/>
      </c>
      <c r="W161" s="360" t="str">
        <f t="shared" si="22"/>
        <v/>
      </c>
    </row>
    <row r="162" spans="18:23" x14ac:dyDescent="0.15">
      <c r="S162" s="358">
        <v>72</v>
      </c>
      <c r="T162" s="359" t="str">
        <f>[1]選手登録!F175</f>
        <v/>
      </c>
      <c r="U162" s="359" t="str">
        <f>IF(T162="","",VLOOKUP(T162,#REF!,7,0))</f>
        <v/>
      </c>
      <c r="V162" s="360" t="str">
        <f t="shared" si="23"/>
        <v/>
      </c>
      <c r="W162" s="360" t="str">
        <f t="shared" si="22"/>
        <v/>
      </c>
    </row>
    <row r="163" spans="18:23" x14ac:dyDescent="0.15">
      <c r="S163" s="358">
        <v>73</v>
      </c>
      <c r="T163" s="359" t="str">
        <f>[1]選手登録!F176</f>
        <v/>
      </c>
      <c r="U163" s="359" t="str">
        <f>IF(T163="","",VLOOKUP(T163,#REF!,7,0))</f>
        <v/>
      </c>
      <c r="V163" s="360" t="str">
        <f t="shared" si="23"/>
        <v/>
      </c>
      <c r="W163" s="360" t="str">
        <f t="shared" si="22"/>
        <v/>
      </c>
    </row>
    <row r="164" spans="18:23" x14ac:dyDescent="0.15">
      <c r="S164" s="358">
        <v>74</v>
      </c>
      <c r="T164" s="359" t="str">
        <f>[1]選手登録!F177</f>
        <v/>
      </c>
      <c r="U164" s="359" t="str">
        <f>IF(T164="","",VLOOKUP(T164,#REF!,7,0))</f>
        <v/>
      </c>
      <c r="V164" s="360" t="str">
        <f t="shared" si="23"/>
        <v/>
      </c>
      <c r="W164" s="360" t="str">
        <f t="shared" si="22"/>
        <v/>
      </c>
    </row>
    <row r="165" spans="18:23" x14ac:dyDescent="0.15">
      <c r="S165" s="358">
        <v>75</v>
      </c>
      <c r="T165" s="359" t="str">
        <f>[1]選手登録!F178</f>
        <v/>
      </c>
      <c r="U165" s="359" t="str">
        <f>IF(T165="","",VLOOKUP(T165,#REF!,7,0))</f>
        <v/>
      </c>
      <c r="V165" s="360" t="str">
        <f t="shared" si="23"/>
        <v/>
      </c>
      <c r="W165" s="360" t="str">
        <f t="shared" si="22"/>
        <v/>
      </c>
    </row>
    <row r="166" spans="18:23" x14ac:dyDescent="0.15">
      <c r="S166" s="358">
        <v>76</v>
      </c>
      <c r="T166" s="359" t="str">
        <f>[1]選手登録!F179</f>
        <v/>
      </c>
      <c r="U166" s="359" t="str">
        <f>IF(T166="","",VLOOKUP(T166,#REF!,7,0))</f>
        <v/>
      </c>
      <c r="V166" s="360" t="str">
        <f t="shared" si="23"/>
        <v/>
      </c>
      <c r="W166" s="360" t="str">
        <f t="shared" si="22"/>
        <v/>
      </c>
    </row>
    <row r="167" spans="18:23" x14ac:dyDescent="0.15">
      <c r="S167" s="358">
        <v>77</v>
      </c>
      <c r="T167" s="359" t="str">
        <f>[1]選手登録!F180</f>
        <v/>
      </c>
      <c r="U167" s="359" t="str">
        <f>IF(T167="","",VLOOKUP(T167,#REF!,7,0))</f>
        <v/>
      </c>
      <c r="V167" s="360" t="str">
        <f t="shared" si="23"/>
        <v/>
      </c>
      <c r="W167" s="360" t="str">
        <f t="shared" si="22"/>
        <v/>
      </c>
    </row>
    <row r="168" spans="18:23" x14ac:dyDescent="0.15">
      <c r="S168" s="358">
        <v>78</v>
      </c>
      <c r="T168" s="359" t="str">
        <f>[1]選手登録!F181</f>
        <v/>
      </c>
      <c r="U168" s="359" t="str">
        <f>IF(T168="","",VLOOKUP(T168,#REF!,7,0))</f>
        <v/>
      </c>
      <c r="V168" s="360" t="str">
        <f t="shared" si="23"/>
        <v/>
      </c>
      <c r="W168" s="360" t="str">
        <f t="shared" si="22"/>
        <v/>
      </c>
    </row>
    <row r="169" spans="18:23" x14ac:dyDescent="0.15">
      <c r="S169" s="358">
        <v>79</v>
      </c>
      <c r="T169" s="359" t="str">
        <f>[1]選手登録!F182</f>
        <v/>
      </c>
      <c r="U169" s="359" t="str">
        <f>IF(T169="","",VLOOKUP(T169,#REF!,7,0))</f>
        <v/>
      </c>
      <c r="V169" s="360" t="str">
        <f t="shared" si="23"/>
        <v/>
      </c>
      <c r="W169" s="360" t="str">
        <f t="shared" si="22"/>
        <v/>
      </c>
    </row>
    <row r="170" spans="18:23" x14ac:dyDescent="0.15">
      <c r="S170" s="358">
        <v>80</v>
      </c>
      <c r="T170" s="359" t="str">
        <f>[1]選手登録!F183</f>
        <v/>
      </c>
      <c r="U170" s="359" t="str">
        <f>IF(T170="","",VLOOKUP(T170,#REF!,7,0))</f>
        <v/>
      </c>
      <c r="V170" s="360" t="str">
        <f t="shared" si="23"/>
        <v/>
      </c>
      <c r="W170" s="360" t="str">
        <f t="shared" si="22"/>
        <v/>
      </c>
    </row>
    <row r="171" spans="18:23" ht="14.25" x14ac:dyDescent="0.15">
      <c r="S171" s="548"/>
      <c r="T171" s="548"/>
      <c r="U171" s="359" t="str">
        <f>IF(T171="","",VLOOKUP(T171,#REF!,7,0))</f>
        <v/>
      </c>
      <c r="V171" s="538">
        <f>COUNT(V91:V170)</f>
        <v>0</v>
      </c>
      <c r="W171" s="538">
        <f>COUNT(W91:W170)</f>
        <v>0</v>
      </c>
    </row>
    <row r="172" spans="18:23" ht="14.25" x14ac:dyDescent="0.15">
      <c r="R172" s="542"/>
      <c r="S172" s="88"/>
      <c r="T172" s="540"/>
      <c r="U172" s="541" t="str">
        <f>IF(T172="","",VLOOKUP(T172,#REF!,7,0))</f>
        <v/>
      </c>
      <c r="V172" s="360">
        <f>V88+V171</f>
        <v>0</v>
      </c>
      <c r="W172" s="360">
        <f>W88+W171</f>
        <v>0</v>
      </c>
    </row>
    <row r="173" spans="18:23" x14ac:dyDescent="0.15">
      <c r="R173" s="542"/>
      <c r="S173" s="88"/>
      <c r="T173" s="541"/>
      <c r="U173" s="541" t="str">
        <f>IF(T173="","",VLOOKUP(T173,#REF!,7,0))</f>
        <v/>
      </c>
      <c r="V173" s="542"/>
    </row>
    <row r="174" spans="18:23" x14ac:dyDescent="0.15">
      <c r="S174" s="88"/>
      <c r="T174" s="541"/>
      <c r="U174" s="541" t="str">
        <f>IF(T174="","",VLOOKUP(T174,#REF!,7,0))</f>
        <v/>
      </c>
      <c r="V174" s="542"/>
    </row>
    <row r="175" spans="18:23" x14ac:dyDescent="0.15">
      <c r="S175" s="542"/>
      <c r="U175" s="541" t="str">
        <f>IF(T175="","",VLOOKUP(T175,#REF!,7,0))</f>
        <v/>
      </c>
      <c r="V175" s="542"/>
    </row>
    <row r="176" spans="18:23" x14ac:dyDescent="0.15">
      <c r="S176" s="542"/>
      <c r="U176" s="541" t="str">
        <f>IF(T176="","",VLOOKUP(T176,#REF!,7,0))</f>
        <v/>
      </c>
      <c r="V176" s="542"/>
    </row>
    <row r="177" spans="19:22" x14ac:dyDescent="0.15">
      <c r="S177" s="542"/>
      <c r="U177" s="541" t="str">
        <f>IF(T177="","",VLOOKUP(T177,#REF!,7,0))</f>
        <v/>
      </c>
      <c r="V177" s="542"/>
    </row>
    <row r="178" spans="19:22" x14ac:dyDescent="0.15">
      <c r="S178" s="542"/>
      <c r="V178" s="542"/>
    </row>
    <row r="179" spans="19:22" x14ac:dyDescent="0.15">
      <c r="S179" s="542"/>
      <c r="V179" s="542"/>
    </row>
    <row r="180" spans="19:22" x14ac:dyDescent="0.15">
      <c r="S180" s="542"/>
      <c r="V180" s="542"/>
    </row>
    <row r="181" spans="19:22" x14ac:dyDescent="0.15">
      <c r="S181" s="542"/>
      <c r="V181" s="542"/>
    </row>
    <row r="182" spans="19:22" x14ac:dyDescent="0.15">
      <c r="S182" s="542"/>
      <c r="V182" s="542"/>
    </row>
  </sheetData>
  <mergeCells count="123">
    <mergeCell ref="C119:D119"/>
    <mergeCell ref="H119:K119"/>
    <mergeCell ref="C120:D120"/>
    <mergeCell ref="H120:K120"/>
    <mergeCell ref="B110:E110"/>
    <mergeCell ref="B111:E111"/>
    <mergeCell ref="I111:J111"/>
    <mergeCell ref="H116:K116"/>
    <mergeCell ref="H117:K117"/>
    <mergeCell ref="C118:D118"/>
    <mergeCell ref="H118:J118"/>
    <mergeCell ref="C103:D103"/>
    <mergeCell ref="C104:D104"/>
    <mergeCell ref="A105:A107"/>
    <mergeCell ref="C105:D105"/>
    <mergeCell ref="C106:D106"/>
    <mergeCell ref="C107:D107"/>
    <mergeCell ref="A97:B97"/>
    <mergeCell ref="D97:E97"/>
    <mergeCell ref="C99:D99"/>
    <mergeCell ref="C100:D100"/>
    <mergeCell ref="C101:D101"/>
    <mergeCell ref="C102:D102"/>
    <mergeCell ref="C88:D88"/>
    <mergeCell ref="C89:D89"/>
    <mergeCell ref="C90:D90"/>
    <mergeCell ref="C91:D91"/>
    <mergeCell ref="C92:D92"/>
    <mergeCell ref="A93:A95"/>
    <mergeCell ref="C93:D93"/>
    <mergeCell ref="C94:D94"/>
    <mergeCell ref="C95:D95"/>
    <mergeCell ref="A82:B82"/>
    <mergeCell ref="D82:E82"/>
    <mergeCell ref="A84:B84"/>
    <mergeCell ref="D84:E84"/>
    <mergeCell ref="C86:D86"/>
    <mergeCell ref="C87:D87"/>
    <mergeCell ref="D75:E75"/>
    <mergeCell ref="F75:H75"/>
    <mergeCell ref="J75:K75"/>
    <mergeCell ref="A79:L79"/>
    <mergeCell ref="A81:B81"/>
    <mergeCell ref="D81:F81"/>
    <mergeCell ref="C68:D68"/>
    <mergeCell ref="C69:D69"/>
    <mergeCell ref="C70:D70"/>
    <mergeCell ref="C71:D71"/>
    <mergeCell ref="C72:D72"/>
    <mergeCell ref="C73:D73"/>
    <mergeCell ref="C60:D60"/>
    <mergeCell ref="C61:D61"/>
    <mergeCell ref="C62:D62"/>
    <mergeCell ref="C63:D63"/>
    <mergeCell ref="C64:D64"/>
    <mergeCell ref="C65:D65"/>
    <mergeCell ref="A47:L47"/>
    <mergeCell ref="A49:B49"/>
    <mergeCell ref="D49:F49"/>
    <mergeCell ref="H49:L52"/>
    <mergeCell ref="A50:B50"/>
    <mergeCell ref="D50:E50"/>
    <mergeCell ref="C42:D42"/>
    <mergeCell ref="H42:J42"/>
    <mergeCell ref="C43:D43"/>
    <mergeCell ref="H43:K43"/>
    <mergeCell ref="C44:D44"/>
    <mergeCell ref="H44:K44"/>
    <mergeCell ref="B34:E34"/>
    <mergeCell ref="B35:E35"/>
    <mergeCell ref="I35:J35"/>
    <mergeCell ref="K35:L35"/>
    <mergeCell ref="H40:K40"/>
    <mergeCell ref="H41:K41"/>
    <mergeCell ref="C28:D28"/>
    <mergeCell ref="I28:J28"/>
    <mergeCell ref="A29:A31"/>
    <mergeCell ref="C29:D29"/>
    <mergeCell ref="I29:J29"/>
    <mergeCell ref="C30:D30"/>
    <mergeCell ref="I30:J30"/>
    <mergeCell ref="C31:D31"/>
    <mergeCell ref="I31:J31"/>
    <mergeCell ref="C25:D25"/>
    <mergeCell ref="I25:J25"/>
    <mergeCell ref="C26:D26"/>
    <mergeCell ref="I26:J26"/>
    <mergeCell ref="C27:D27"/>
    <mergeCell ref="I27:J27"/>
    <mergeCell ref="A21:B21"/>
    <mergeCell ref="D21:E21"/>
    <mergeCell ref="C23:D23"/>
    <mergeCell ref="I23:J23"/>
    <mergeCell ref="C24:D24"/>
    <mergeCell ref="I24:J24"/>
    <mergeCell ref="C16:D16"/>
    <mergeCell ref="I16:J16"/>
    <mergeCell ref="A17:A19"/>
    <mergeCell ref="C17:D17"/>
    <mergeCell ref="I17:J17"/>
    <mergeCell ref="C18:D18"/>
    <mergeCell ref="I18:J18"/>
    <mergeCell ref="C19:D19"/>
    <mergeCell ref="I19:J19"/>
    <mergeCell ref="C13:D13"/>
    <mergeCell ref="I13:J13"/>
    <mergeCell ref="C14:D14"/>
    <mergeCell ref="I14:J14"/>
    <mergeCell ref="C15:D15"/>
    <mergeCell ref="I15:J15"/>
    <mergeCell ref="C10:D10"/>
    <mergeCell ref="I10:J10"/>
    <mergeCell ref="C11:D11"/>
    <mergeCell ref="I11:J11"/>
    <mergeCell ref="C12:D12"/>
    <mergeCell ref="I12:J12"/>
    <mergeCell ref="A3:L3"/>
    <mergeCell ref="A5:B5"/>
    <mergeCell ref="D5:F5"/>
    <mergeCell ref="A6:B6"/>
    <mergeCell ref="D6:E6"/>
    <mergeCell ref="A8:B8"/>
    <mergeCell ref="D8:E8"/>
  </mergeCells>
  <phoneticPr fontId="1"/>
  <conditionalFormatting sqref="J37 G37:H37 B69:B73 B61:B65 C42:C44 G11:H19 G24:H31 B11:B19 B24:B31 F34:G35 F110:G111">
    <cfRule type="cellIs" dxfId="4" priority="5" stopIfTrue="1" operator="equal">
      <formula>""</formula>
    </cfRule>
  </conditionalFormatting>
  <conditionalFormatting sqref="J113 G113:H113 B87:B95 F87:F95 B100:B107 F100:F107 C118:C120">
    <cfRule type="cellIs" dxfId="3" priority="4" stopIfTrue="1" operator="equal">
      <formula>""</formula>
    </cfRule>
  </conditionalFormatting>
  <conditionalFormatting sqref="L42">
    <cfRule type="cellIs" dxfId="2" priority="3" stopIfTrue="1" operator="equal">
      <formula>""</formula>
    </cfRule>
  </conditionalFormatting>
  <conditionalFormatting sqref="L118">
    <cfRule type="cellIs" dxfId="1" priority="2" stopIfTrue="1" operator="equal">
      <formula>""</formula>
    </cfRule>
  </conditionalFormatting>
  <conditionalFormatting sqref="J75">
    <cfRule type="cellIs" dxfId="0" priority="1" stopIfTrue="1" operator="equal">
      <formula>""</formula>
    </cfRule>
  </conditionalFormatting>
  <dataValidations count="5">
    <dataValidation type="list" allowBlank="1" showInputMessage="1" showErrorMessage="1" sqref="J75:K75 JF75:JG75 TB75:TC75 ACX75:ACY75 AMT75:AMU75 AWP75:AWQ75 BGL75:BGM75 BQH75:BQI75 CAD75:CAE75 CJZ75:CKA75 CTV75:CTW75 DDR75:DDS75 DNN75:DNO75 DXJ75:DXK75 EHF75:EHG75 ERB75:ERC75 FAX75:FAY75 FKT75:FKU75 FUP75:FUQ75 GEL75:GEM75 GOH75:GOI75 GYD75:GYE75 HHZ75:HIA75 HRV75:HRW75 IBR75:IBS75 ILN75:ILO75 IVJ75:IVK75 JFF75:JFG75 JPB75:JPC75 JYX75:JYY75 KIT75:KIU75 KSP75:KSQ75 LCL75:LCM75 LMH75:LMI75 LWD75:LWE75 MFZ75:MGA75 MPV75:MPW75 MZR75:MZS75 NJN75:NJO75 NTJ75:NTK75 ODF75:ODG75 ONB75:ONC75 OWX75:OWY75 PGT75:PGU75 PQP75:PQQ75 QAL75:QAM75 QKH75:QKI75 QUD75:QUE75 RDZ75:REA75 RNV75:RNW75 RXR75:RXS75 SHN75:SHO75 SRJ75:SRK75 TBF75:TBG75 TLB75:TLC75 TUX75:TUY75 UET75:UEU75 UOP75:UOQ75 UYL75:UYM75 VIH75:VII75 VSD75:VSE75 WBZ75:WCA75 WLV75:WLW75 WVR75:WVS75 J65611:K65611 JF65611:JG65611 TB65611:TC65611 ACX65611:ACY65611 AMT65611:AMU65611 AWP65611:AWQ65611 BGL65611:BGM65611 BQH65611:BQI65611 CAD65611:CAE65611 CJZ65611:CKA65611 CTV65611:CTW65611 DDR65611:DDS65611 DNN65611:DNO65611 DXJ65611:DXK65611 EHF65611:EHG65611 ERB65611:ERC65611 FAX65611:FAY65611 FKT65611:FKU65611 FUP65611:FUQ65611 GEL65611:GEM65611 GOH65611:GOI65611 GYD65611:GYE65611 HHZ65611:HIA65611 HRV65611:HRW65611 IBR65611:IBS65611 ILN65611:ILO65611 IVJ65611:IVK65611 JFF65611:JFG65611 JPB65611:JPC65611 JYX65611:JYY65611 KIT65611:KIU65611 KSP65611:KSQ65611 LCL65611:LCM65611 LMH65611:LMI65611 LWD65611:LWE65611 MFZ65611:MGA65611 MPV65611:MPW65611 MZR65611:MZS65611 NJN65611:NJO65611 NTJ65611:NTK65611 ODF65611:ODG65611 ONB65611:ONC65611 OWX65611:OWY65611 PGT65611:PGU65611 PQP65611:PQQ65611 QAL65611:QAM65611 QKH65611:QKI65611 QUD65611:QUE65611 RDZ65611:REA65611 RNV65611:RNW65611 RXR65611:RXS65611 SHN65611:SHO65611 SRJ65611:SRK65611 TBF65611:TBG65611 TLB65611:TLC65611 TUX65611:TUY65611 UET65611:UEU65611 UOP65611:UOQ65611 UYL65611:UYM65611 VIH65611:VII65611 VSD65611:VSE65611 WBZ65611:WCA65611 WLV65611:WLW65611 WVR65611:WVS65611 J131147:K131147 JF131147:JG131147 TB131147:TC131147 ACX131147:ACY131147 AMT131147:AMU131147 AWP131147:AWQ131147 BGL131147:BGM131147 BQH131147:BQI131147 CAD131147:CAE131147 CJZ131147:CKA131147 CTV131147:CTW131147 DDR131147:DDS131147 DNN131147:DNO131147 DXJ131147:DXK131147 EHF131147:EHG131147 ERB131147:ERC131147 FAX131147:FAY131147 FKT131147:FKU131147 FUP131147:FUQ131147 GEL131147:GEM131147 GOH131147:GOI131147 GYD131147:GYE131147 HHZ131147:HIA131147 HRV131147:HRW131147 IBR131147:IBS131147 ILN131147:ILO131147 IVJ131147:IVK131147 JFF131147:JFG131147 JPB131147:JPC131147 JYX131147:JYY131147 KIT131147:KIU131147 KSP131147:KSQ131147 LCL131147:LCM131147 LMH131147:LMI131147 LWD131147:LWE131147 MFZ131147:MGA131147 MPV131147:MPW131147 MZR131147:MZS131147 NJN131147:NJO131147 NTJ131147:NTK131147 ODF131147:ODG131147 ONB131147:ONC131147 OWX131147:OWY131147 PGT131147:PGU131147 PQP131147:PQQ131147 QAL131147:QAM131147 QKH131147:QKI131147 QUD131147:QUE131147 RDZ131147:REA131147 RNV131147:RNW131147 RXR131147:RXS131147 SHN131147:SHO131147 SRJ131147:SRK131147 TBF131147:TBG131147 TLB131147:TLC131147 TUX131147:TUY131147 UET131147:UEU131147 UOP131147:UOQ131147 UYL131147:UYM131147 VIH131147:VII131147 VSD131147:VSE131147 WBZ131147:WCA131147 WLV131147:WLW131147 WVR131147:WVS131147 J196683:K196683 JF196683:JG196683 TB196683:TC196683 ACX196683:ACY196683 AMT196683:AMU196683 AWP196683:AWQ196683 BGL196683:BGM196683 BQH196683:BQI196683 CAD196683:CAE196683 CJZ196683:CKA196683 CTV196683:CTW196683 DDR196683:DDS196683 DNN196683:DNO196683 DXJ196683:DXK196683 EHF196683:EHG196683 ERB196683:ERC196683 FAX196683:FAY196683 FKT196683:FKU196683 FUP196683:FUQ196683 GEL196683:GEM196683 GOH196683:GOI196683 GYD196683:GYE196683 HHZ196683:HIA196683 HRV196683:HRW196683 IBR196683:IBS196683 ILN196683:ILO196683 IVJ196683:IVK196683 JFF196683:JFG196683 JPB196683:JPC196683 JYX196683:JYY196683 KIT196683:KIU196683 KSP196683:KSQ196683 LCL196683:LCM196683 LMH196683:LMI196683 LWD196683:LWE196683 MFZ196683:MGA196683 MPV196683:MPW196683 MZR196683:MZS196683 NJN196683:NJO196683 NTJ196683:NTK196683 ODF196683:ODG196683 ONB196683:ONC196683 OWX196683:OWY196683 PGT196683:PGU196683 PQP196683:PQQ196683 QAL196683:QAM196683 QKH196683:QKI196683 QUD196683:QUE196683 RDZ196683:REA196683 RNV196683:RNW196683 RXR196683:RXS196683 SHN196683:SHO196683 SRJ196683:SRK196683 TBF196683:TBG196683 TLB196683:TLC196683 TUX196683:TUY196683 UET196683:UEU196683 UOP196683:UOQ196683 UYL196683:UYM196683 VIH196683:VII196683 VSD196683:VSE196683 WBZ196683:WCA196683 WLV196683:WLW196683 WVR196683:WVS196683 J262219:K262219 JF262219:JG262219 TB262219:TC262219 ACX262219:ACY262219 AMT262219:AMU262219 AWP262219:AWQ262219 BGL262219:BGM262219 BQH262219:BQI262219 CAD262219:CAE262219 CJZ262219:CKA262219 CTV262219:CTW262219 DDR262219:DDS262219 DNN262219:DNO262219 DXJ262219:DXK262219 EHF262219:EHG262219 ERB262219:ERC262219 FAX262219:FAY262219 FKT262219:FKU262219 FUP262219:FUQ262219 GEL262219:GEM262219 GOH262219:GOI262219 GYD262219:GYE262219 HHZ262219:HIA262219 HRV262219:HRW262219 IBR262219:IBS262219 ILN262219:ILO262219 IVJ262219:IVK262219 JFF262219:JFG262219 JPB262219:JPC262219 JYX262219:JYY262219 KIT262219:KIU262219 KSP262219:KSQ262219 LCL262219:LCM262219 LMH262219:LMI262219 LWD262219:LWE262219 MFZ262219:MGA262219 MPV262219:MPW262219 MZR262219:MZS262219 NJN262219:NJO262219 NTJ262219:NTK262219 ODF262219:ODG262219 ONB262219:ONC262219 OWX262219:OWY262219 PGT262219:PGU262219 PQP262219:PQQ262219 QAL262219:QAM262219 QKH262219:QKI262219 QUD262219:QUE262219 RDZ262219:REA262219 RNV262219:RNW262219 RXR262219:RXS262219 SHN262219:SHO262219 SRJ262219:SRK262219 TBF262219:TBG262219 TLB262219:TLC262219 TUX262219:TUY262219 UET262219:UEU262219 UOP262219:UOQ262219 UYL262219:UYM262219 VIH262219:VII262219 VSD262219:VSE262219 WBZ262219:WCA262219 WLV262219:WLW262219 WVR262219:WVS262219 J327755:K327755 JF327755:JG327755 TB327755:TC327755 ACX327755:ACY327755 AMT327755:AMU327755 AWP327755:AWQ327755 BGL327755:BGM327755 BQH327755:BQI327755 CAD327755:CAE327755 CJZ327755:CKA327755 CTV327755:CTW327755 DDR327755:DDS327755 DNN327755:DNO327755 DXJ327755:DXK327755 EHF327755:EHG327755 ERB327755:ERC327755 FAX327755:FAY327755 FKT327755:FKU327755 FUP327755:FUQ327755 GEL327755:GEM327755 GOH327755:GOI327755 GYD327755:GYE327755 HHZ327755:HIA327755 HRV327755:HRW327755 IBR327755:IBS327755 ILN327755:ILO327755 IVJ327755:IVK327755 JFF327755:JFG327755 JPB327755:JPC327755 JYX327755:JYY327755 KIT327755:KIU327755 KSP327755:KSQ327755 LCL327755:LCM327755 LMH327755:LMI327755 LWD327755:LWE327755 MFZ327755:MGA327755 MPV327755:MPW327755 MZR327755:MZS327755 NJN327755:NJO327755 NTJ327755:NTK327755 ODF327755:ODG327755 ONB327755:ONC327755 OWX327755:OWY327755 PGT327755:PGU327755 PQP327755:PQQ327755 QAL327755:QAM327755 QKH327755:QKI327755 QUD327755:QUE327755 RDZ327755:REA327755 RNV327755:RNW327755 RXR327755:RXS327755 SHN327755:SHO327755 SRJ327755:SRK327755 TBF327755:TBG327755 TLB327755:TLC327755 TUX327755:TUY327755 UET327755:UEU327755 UOP327755:UOQ327755 UYL327755:UYM327755 VIH327755:VII327755 VSD327755:VSE327755 WBZ327755:WCA327755 WLV327755:WLW327755 WVR327755:WVS327755 J393291:K393291 JF393291:JG393291 TB393291:TC393291 ACX393291:ACY393291 AMT393291:AMU393291 AWP393291:AWQ393291 BGL393291:BGM393291 BQH393291:BQI393291 CAD393291:CAE393291 CJZ393291:CKA393291 CTV393291:CTW393291 DDR393291:DDS393291 DNN393291:DNO393291 DXJ393291:DXK393291 EHF393291:EHG393291 ERB393291:ERC393291 FAX393291:FAY393291 FKT393291:FKU393291 FUP393291:FUQ393291 GEL393291:GEM393291 GOH393291:GOI393291 GYD393291:GYE393291 HHZ393291:HIA393291 HRV393291:HRW393291 IBR393291:IBS393291 ILN393291:ILO393291 IVJ393291:IVK393291 JFF393291:JFG393291 JPB393291:JPC393291 JYX393291:JYY393291 KIT393291:KIU393291 KSP393291:KSQ393291 LCL393291:LCM393291 LMH393291:LMI393291 LWD393291:LWE393291 MFZ393291:MGA393291 MPV393291:MPW393291 MZR393291:MZS393291 NJN393291:NJO393291 NTJ393291:NTK393291 ODF393291:ODG393291 ONB393291:ONC393291 OWX393291:OWY393291 PGT393291:PGU393291 PQP393291:PQQ393291 QAL393291:QAM393291 QKH393291:QKI393291 QUD393291:QUE393291 RDZ393291:REA393291 RNV393291:RNW393291 RXR393291:RXS393291 SHN393291:SHO393291 SRJ393291:SRK393291 TBF393291:TBG393291 TLB393291:TLC393291 TUX393291:TUY393291 UET393291:UEU393291 UOP393291:UOQ393291 UYL393291:UYM393291 VIH393291:VII393291 VSD393291:VSE393291 WBZ393291:WCA393291 WLV393291:WLW393291 WVR393291:WVS393291 J458827:K458827 JF458827:JG458827 TB458827:TC458827 ACX458827:ACY458827 AMT458827:AMU458827 AWP458827:AWQ458827 BGL458827:BGM458827 BQH458827:BQI458827 CAD458827:CAE458827 CJZ458827:CKA458827 CTV458827:CTW458827 DDR458827:DDS458827 DNN458827:DNO458827 DXJ458827:DXK458827 EHF458827:EHG458827 ERB458827:ERC458827 FAX458827:FAY458827 FKT458827:FKU458827 FUP458827:FUQ458827 GEL458827:GEM458827 GOH458827:GOI458827 GYD458827:GYE458827 HHZ458827:HIA458827 HRV458827:HRW458827 IBR458827:IBS458827 ILN458827:ILO458827 IVJ458827:IVK458827 JFF458827:JFG458827 JPB458827:JPC458827 JYX458827:JYY458827 KIT458827:KIU458827 KSP458827:KSQ458827 LCL458827:LCM458827 LMH458827:LMI458827 LWD458827:LWE458827 MFZ458827:MGA458827 MPV458827:MPW458827 MZR458827:MZS458827 NJN458827:NJO458827 NTJ458827:NTK458827 ODF458827:ODG458827 ONB458827:ONC458827 OWX458827:OWY458827 PGT458827:PGU458827 PQP458827:PQQ458827 QAL458827:QAM458827 QKH458827:QKI458827 QUD458827:QUE458827 RDZ458827:REA458827 RNV458827:RNW458827 RXR458827:RXS458827 SHN458827:SHO458827 SRJ458827:SRK458827 TBF458827:TBG458827 TLB458827:TLC458827 TUX458827:TUY458827 UET458827:UEU458827 UOP458827:UOQ458827 UYL458827:UYM458827 VIH458827:VII458827 VSD458827:VSE458827 WBZ458827:WCA458827 WLV458827:WLW458827 WVR458827:WVS458827 J524363:K524363 JF524363:JG524363 TB524363:TC524363 ACX524363:ACY524363 AMT524363:AMU524363 AWP524363:AWQ524363 BGL524363:BGM524363 BQH524363:BQI524363 CAD524363:CAE524363 CJZ524363:CKA524363 CTV524363:CTW524363 DDR524363:DDS524363 DNN524363:DNO524363 DXJ524363:DXK524363 EHF524363:EHG524363 ERB524363:ERC524363 FAX524363:FAY524363 FKT524363:FKU524363 FUP524363:FUQ524363 GEL524363:GEM524363 GOH524363:GOI524363 GYD524363:GYE524363 HHZ524363:HIA524363 HRV524363:HRW524363 IBR524363:IBS524363 ILN524363:ILO524363 IVJ524363:IVK524363 JFF524363:JFG524363 JPB524363:JPC524363 JYX524363:JYY524363 KIT524363:KIU524363 KSP524363:KSQ524363 LCL524363:LCM524363 LMH524363:LMI524363 LWD524363:LWE524363 MFZ524363:MGA524363 MPV524363:MPW524363 MZR524363:MZS524363 NJN524363:NJO524363 NTJ524363:NTK524363 ODF524363:ODG524363 ONB524363:ONC524363 OWX524363:OWY524363 PGT524363:PGU524363 PQP524363:PQQ524363 QAL524363:QAM524363 QKH524363:QKI524363 QUD524363:QUE524363 RDZ524363:REA524363 RNV524363:RNW524363 RXR524363:RXS524363 SHN524363:SHO524363 SRJ524363:SRK524363 TBF524363:TBG524363 TLB524363:TLC524363 TUX524363:TUY524363 UET524363:UEU524363 UOP524363:UOQ524363 UYL524363:UYM524363 VIH524363:VII524363 VSD524363:VSE524363 WBZ524363:WCA524363 WLV524363:WLW524363 WVR524363:WVS524363 J589899:K589899 JF589899:JG589899 TB589899:TC589899 ACX589899:ACY589899 AMT589899:AMU589899 AWP589899:AWQ589899 BGL589899:BGM589899 BQH589899:BQI589899 CAD589899:CAE589899 CJZ589899:CKA589899 CTV589899:CTW589899 DDR589899:DDS589899 DNN589899:DNO589899 DXJ589899:DXK589899 EHF589899:EHG589899 ERB589899:ERC589899 FAX589899:FAY589899 FKT589899:FKU589899 FUP589899:FUQ589899 GEL589899:GEM589899 GOH589899:GOI589899 GYD589899:GYE589899 HHZ589899:HIA589899 HRV589899:HRW589899 IBR589899:IBS589899 ILN589899:ILO589899 IVJ589899:IVK589899 JFF589899:JFG589899 JPB589899:JPC589899 JYX589899:JYY589899 KIT589899:KIU589899 KSP589899:KSQ589899 LCL589899:LCM589899 LMH589899:LMI589899 LWD589899:LWE589899 MFZ589899:MGA589899 MPV589899:MPW589899 MZR589899:MZS589899 NJN589899:NJO589899 NTJ589899:NTK589899 ODF589899:ODG589899 ONB589899:ONC589899 OWX589899:OWY589899 PGT589899:PGU589899 PQP589899:PQQ589899 QAL589899:QAM589899 QKH589899:QKI589899 QUD589899:QUE589899 RDZ589899:REA589899 RNV589899:RNW589899 RXR589899:RXS589899 SHN589899:SHO589899 SRJ589899:SRK589899 TBF589899:TBG589899 TLB589899:TLC589899 TUX589899:TUY589899 UET589899:UEU589899 UOP589899:UOQ589899 UYL589899:UYM589899 VIH589899:VII589899 VSD589899:VSE589899 WBZ589899:WCA589899 WLV589899:WLW589899 WVR589899:WVS589899 J655435:K655435 JF655435:JG655435 TB655435:TC655435 ACX655435:ACY655435 AMT655435:AMU655435 AWP655435:AWQ655435 BGL655435:BGM655435 BQH655435:BQI655435 CAD655435:CAE655435 CJZ655435:CKA655435 CTV655435:CTW655435 DDR655435:DDS655435 DNN655435:DNO655435 DXJ655435:DXK655435 EHF655435:EHG655435 ERB655435:ERC655435 FAX655435:FAY655435 FKT655435:FKU655435 FUP655435:FUQ655435 GEL655435:GEM655435 GOH655435:GOI655435 GYD655435:GYE655435 HHZ655435:HIA655435 HRV655435:HRW655435 IBR655435:IBS655435 ILN655435:ILO655435 IVJ655435:IVK655435 JFF655435:JFG655435 JPB655435:JPC655435 JYX655435:JYY655435 KIT655435:KIU655435 KSP655435:KSQ655435 LCL655435:LCM655435 LMH655435:LMI655435 LWD655435:LWE655435 MFZ655435:MGA655435 MPV655435:MPW655435 MZR655435:MZS655435 NJN655435:NJO655435 NTJ655435:NTK655435 ODF655435:ODG655435 ONB655435:ONC655435 OWX655435:OWY655435 PGT655435:PGU655435 PQP655435:PQQ655435 QAL655435:QAM655435 QKH655435:QKI655435 QUD655435:QUE655435 RDZ655435:REA655435 RNV655435:RNW655435 RXR655435:RXS655435 SHN655435:SHO655435 SRJ655435:SRK655435 TBF655435:TBG655435 TLB655435:TLC655435 TUX655435:TUY655435 UET655435:UEU655435 UOP655435:UOQ655435 UYL655435:UYM655435 VIH655435:VII655435 VSD655435:VSE655435 WBZ655435:WCA655435 WLV655435:WLW655435 WVR655435:WVS655435 J720971:K720971 JF720971:JG720971 TB720971:TC720971 ACX720971:ACY720971 AMT720971:AMU720971 AWP720971:AWQ720971 BGL720971:BGM720971 BQH720971:BQI720971 CAD720971:CAE720971 CJZ720971:CKA720971 CTV720971:CTW720971 DDR720971:DDS720971 DNN720971:DNO720971 DXJ720971:DXK720971 EHF720971:EHG720971 ERB720971:ERC720971 FAX720971:FAY720971 FKT720971:FKU720971 FUP720971:FUQ720971 GEL720971:GEM720971 GOH720971:GOI720971 GYD720971:GYE720971 HHZ720971:HIA720971 HRV720971:HRW720971 IBR720971:IBS720971 ILN720971:ILO720971 IVJ720971:IVK720971 JFF720971:JFG720971 JPB720971:JPC720971 JYX720971:JYY720971 KIT720971:KIU720971 KSP720971:KSQ720971 LCL720971:LCM720971 LMH720971:LMI720971 LWD720971:LWE720971 MFZ720971:MGA720971 MPV720971:MPW720971 MZR720971:MZS720971 NJN720971:NJO720971 NTJ720971:NTK720971 ODF720971:ODG720971 ONB720971:ONC720971 OWX720971:OWY720971 PGT720971:PGU720971 PQP720971:PQQ720971 QAL720971:QAM720971 QKH720971:QKI720971 QUD720971:QUE720971 RDZ720971:REA720971 RNV720971:RNW720971 RXR720971:RXS720971 SHN720971:SHO720971 SRJ720971:SRK720971 TBF720971:TBG720971 TLB720971:TLC720971 TUX720971:TUY720971 UET720971:UEU720971 UOP720971:UOQ720971 UYL720971:UYM720971 VIH720971:VII720971 VSD720971:VSE720971 WBZ720971:WCA720971 WLV720971:WLW720971 WVR720971:WVS720971 J786507:K786507 JF786507:JG786507 TB786507:TC786507 ACX786507:ACY786507 AMT786507:AMU786507 AWP786507:AWQ786507 BGL786507:BGM786507 BQH786507:BQI786507 CAD786507:CAE786507 CJZ786507:CKA786507 CTV786507:CTW786507 DDR786507:DDS786507 DNN786507:DNO786507 DXJ786507:DXK786507 EHF786507:EHG786507 ERB786507:ERC786507 FAX786507:FAY786507 FKT786507:FKU786507 FUP786507:FUQ786507 GEL786507:GEM786507 GOH786507:GOI786507 GYD786507:GYE786507 HHZ786507:HIA786507 HRV786507:HRW786507 IBR786507:IBS786507 ILN786507:ILO786507 IVJ786507:IVK786507 JFF786507:JFG786507 JPB786507:JPC786507 JYX786507:JYY786507 KIT786507:KIU786507 KSP786507:KSQ786507 LCL786507:LCM786507 LMH786507:LMI786507 LWD786507:LWE786507 MFZ786507:MGA786507 MPV786507:MPW786507 MZR786507:MZS786507 NJN786507:NJO786507 NTJ786507:NTK786507 ODF786507:ODG786507 ONB786507:ONC786507 OWX786507:OWY786507 PGT786507:PGU786507 PQP786507:PQQ786507 QAL786507:QAM786507 QKH786507:QKI786507 QUD786507:QUE786507 RDZ786507:REA786507 RNV786507:RNW786507 RXR786507:RXS786507 SHN786507:SHO786507 SRJ786507:SRK786507 TBF786507:TBG786507 TLB786507:TLC786507 TUX786507:TUY786507 UET786507:UEU786507 UOP786507:UOQ786507 UYL786507:UYM786507 VIH786507:VII786507 VSD786507:VSE786507 WBZ786507:WCA786507 WLV786507:WLW786507 WVR786507:WVS786507 J852043:K852043 JF852043:JG852043 TB852043:TC852043 ACX852043:ACY852043 AMT852043:AMU852043 AWP852043:AWQ852043 BGL852043:BGM852043 BQH852043:BQI852043 CAD852043:CAE852043 CJZ852043:CKA852043 CTV852043:CTW852043 DDR852043:DDS852043 DNN852043:DNO852043 DXJ852043:DXK852043 EHF852043:EHG852043 ERB852043:ERC852043 FAX852043:FAY852043 FKT852043:FKU852043 FUP852043:FUQ852043 GEL852043:GEM852043 GOH852043:GOI852043 GYD852043:GYE852043 HHZ852043:HIA852043 HRV852043:HRW852043 IBR852043:IBS852043 ILN852043:ILO852043 IVJ852043:IVK852043 JFF852043:JFG852043 JPB852043:JPC852043 JYX852043:JYY852043 KIT852043:KIU852043 KSP852043:KSQ852043 LCL852043:LCM852043 LMH852043:LMI852043 LWD852043:LWE852043 MFZ852043:MGA852043 MPV852043:MPW852043 MZR852043:MZS852043 NJN852043:NJO852043 NTJ852043:NTK852043 ODF852043:ODG852043 ONB852043:ONC852043 OWX852043:OWY852043 PGT852043:PGU852043 PQP852043:PQQ852043 QAL852043:QAM852043 QKH852043:QKI852043 QUD852043:QUE852043 RDZ852043:REA852043 RNV852043:RNW852043 RXR852043:RXS852043 SHN852043:SHO852043 SRJ852043:SRK852043 TBF852043:TBG852043 TLB852043:TLC852043 TUX852043:TUY852043 UET852043:UEU852043 UOP852043:UOQ852043 UYL852043:UYM852043 VIH852043:VII852043 VSD852043:VSE852043 WBZ852043:WCA852043 WLV852043:WLW852043 WVR852043:WVS852043 J917579:K917579 JF917579:JG917579 TB917579:TC917579 ACX917579:ACY917579 AMT917579:AMU917579 AWP917579:AWQ917579 BGL917579:BGM917579 BQH917579:BQI917579 CAD917579:CAE917579 CJZ917579:CKA917579 CTV917579:CTW917579 DDR917579:DDS917579 DNN917579:DNO917579 DXJ917579:DXK917579 EHF917579:EHG917579 ERB917579:ERC917579 FAX917579:FAY917579 FKT917579:FKU917579 FUP917579:FUQ917579 GEL917579:GEM917579 GOH917579:GOI917579 GYD917579:GYE917579 HHZ917579:HIA917579 HRV917579:HRW917579 IBR917579:IBS917579 ILN917579:ILO917579 IVJ917579:IVK917579 JFF917579:JFG917579 JPB917579:JPC917579 JYX917579:JYY917579 KIT917579:KIU917579 KSP917579:KSQ917579 LCL917579:LCM917579 LMH917579:LMI917579 LWD917579:LWE917579 MFZ917579:MGA917579 MPV917579:MPW917579 MZR917579:MZS917579 NJN917579:NJO917579 NTJ917579:NTK917579 ODF917579:ODG917579 ONB917579:ONC917579 OWX917579:OWY917579 PGT917579:PGU917579 PQP917579:PQQ917579 QAL917579:QAM917579 QKH917579:QKI917579 QUD917579:QUE917579 RDZ917579:REA917579 RNV917579:RNW917579 RXR917579:RXS917579 SHN917579:SHO917579 SRJ917579:SRK917579 TBF917579:TBG917579 TLB917579:TLC917579 TUX917579:TUY917579 UET917579:UEU917579 UOP917579:UOQ917579 UYL917579:UYM917579 VIH917579:VII917579 VSD917579:VSE917579 WBZ917579:WCA917579 WLV917579:WLW917579 WVR917579:WVS917579 J983115:K983115 JF983115:JG983115 TB983115:TC983115 ACX983115:ACY983115 AMT983115:AMU983115 AWP983115:AWQ983115 BGL983115:BGM983115 BQH983115:BQI983115 CAD983115:CAE983115 CJZ983115:CKA983115 CTV983115:CTW983115 DDR983115:DDS983115 DNN983115:DNO983115 DXJ983115:DXK983115 EHF983115:EHG983115 ERB983115:ERC983115 FAX983115:FAY983115 FKT983115:FKU983115 FUP983115:FUQ983115 GEL983115:GEM983115 GOH983115:GOI983115 GYD983115:GYE983115 HHZ983115:HIA983115 HRV983115:HRW983115 IBR983115:IBS983115 ILN983115:ILO983115 IVJ983115:IVK983115 JFF983115:JFG983115 JPB983115:JPC983115 JYX983115:JYY983115 KIT983115:KIU983115 KSP983115:KSQ983115 LCL983115:LCM983115 LMH983115:LMI983115 LWD983115:LWE983115 MFZ983115:MGA983115 MPV983115:MPW983115 MZR983115:MZS983115 NJN983115:NJO983115 NTJ983115:NTK983115 ODF983115:ODG983115 ONB983115:ONC983115 OWX983115:OWY983115 PGT983115:PGU983115 PQP983115:PQQ983115 QAL983115:QAM983115 QKH983115:QKI983115 QUD983115:QUE983115 RDZ983115:REA983115 RNV983115:RNW983115 RXR983115:RXS983115 SHN983115:SHO983115 SRJ983115:SRK983115 TBF983115:TBG983115 TLB983115:TLC983115 TUX983115:TUY983115 UET983115:UEU983115 UOP983115:UOQ983115 UYL983115:UYM983115 VIH983115:VII983115 VSD983115:VSE983115 WBZ983115:WCA983115 WLV983115:WLW983115 WVR983115:WVS983115 L118 JH118 TD118 ACZ118 AMV118 AWR118 BGN118 BQJ118 CAF118 CKB118 CTX118 DDT118 DNP118 DXL118 EHH118 ERD118 FAZ118 FKV118 FUR118 GEN118 GOJ118 GYF118 HIB118 HRX118 IBT118 ILP118 IVL118 JFH118 JPD118 JYZ118 KIV118 KSR118 LCN118 LMJ118 LWF118 MGB118 MPX118 MZT118 NJP118 NTL118 ODH118 OND118 OWZ118 PGV118 PQR118 QAN118 QKJ118 QUF118 REB118 RNX118 RXT118 SHP118 SRL118 TBH118 TLD118 TUZ118 UEV118 UOR118 UYN118 VIJ118 VSF118 WCB118 WLX118 WVT118 L65654 JH65654 TD65654 ACZ65654 AMV65654 AWR65654 BGN65654 BQJ65654 CAF65654 CKB65654 CTX65654 DDT65654 DNP65654 DXL65654 EHH65654 ERD65654 FAZ65654 FKV65654 FUR65654 GEN65654 GOJ65654 GYF65654 HIB65654 HRX65654 IBT65654 ILP65654 IVL65654 JFH65654 JPD65654 JYZ65654 KIV65654 KSR65654 LCN65654 LMJ65654 LWF65654 MGB65654 MPX65654 MZT65654 NJP65654 NTL65654 ODH65654 OND65654 OWZ65654 PGV65654 PQR65654 QAN65654 QKJ65654 QUF65654 REB65654 RNX65654 RXT65654 SHP65654 SRL65654 TBH65654 TLD65654 TUZ65654 UEV65654 UOR65654 UYN65654 VIJ65654 VSF65654 WCB65654 WLX65654 WVT65654 L131190 JH131190 TD131190 ACZ131190 AMV131190 AWR131190 BGN131190 BQJ131190 CAF131190 CKB131190 CTX131190 DDT131190 DNP131190 DXL131190 EHH131190 ERD131190 FAZ131190 FKV131190 FUR131190 GEN131190 GOJ131190 GYF131190 HIB131190 HRX131190 IBT131190 ILP131190 IVL131190 JFH131190 JPD131190 JYZ131190 KIV131190 KSR131190 LCN131190 LMJ131190 LWF131190 MGB131190 MPX131190 MZT131190 NJP131190 NTL131190 ODH131190 OND131190 OWZ131190 PGV131190 PQR131190 QAN131190 QKJ131190 QUF131190 REB131190 RNX131190 RXT131190 SHP131190 SRL131190 TBH131190 TLD131190 TUZ131190 UEV131190 UOR131190 UYN131190 VIJ131190 VSF131190 WCB131190 WLX131190 WVT131190 L196726 JH196726 TD196726 ACZ196726 AMV196726 AWR196726 BGN196726 BQJ196726 CAF196726 CKB196726 CTX196726 DDT196726 DNP196726 DXL196726 EHH196726 ERD196726 FAZ196726 FKV196726 FUR196726 GEN196726 GOJ196726 GYF196726 HIB196726 HRX196726 IBT196726 ILP196726 IVL196726 JFH196726 JPD196726 JYZ196726 KIV196726 KSR196726 LCN196726 LMJ196726 LWF196726 MGB196726 MPX196726 MZT196726 NJP196726 NTL196726 ODH196726 OND196726 OWZ196726 PGV196726 PQR196726 QAN196726 QKJ196726 QUF196726 REB196726 RNX196726 RXT196726 SHP196726 SRL196726 TBH196726 TLD196726 TUZ196726 UEV196726 UOR196726 UYN196726 VIJ196726 VSF196726 WCB196726 WLX196726 WVT196726 L262262 JH262262 TD262262 ACZ262262 AMV262262 AWR262262 BGN262262 BQJ262262 CAF262262 CKB262262 CTX262262 DDT262262 DNP262262 DXL262262 EHH262262 ERD262262 FAZ262262 FKV262262 FUR262262 GEN262262 GOJ262262 GYF262262 HIB262262 HRX262262 IBT262262 ILP262262 IVL262262 JFH262262 JPD262262 JYZ262262 KIV262262 KSR262262 LCN262262 LMJ262262 LWF262262 MGB262262 MPX262262 MZT262262 NJP262262 NTL262262 ODH262262 OND262262 OWZ262262 PGV262262 PQR262262 QAN262262 QKJ262262 QUF262262 REB262262 RNX262262 RXT262262 SHP262262 SRL262262 TBH262262 TLD262262 TUZ262262 UEV262262 UOR262262 UYN262262 VIJ262262 VSF262262 WCB262262 WLX262262 WVT262262 L327798 JH327798 TD327798 ACZ327798 AMV327798 AWR327798 BGN327798 BQJ327798 CAF327798 CKB327798 CTX327798 DDT327798 DNP327798 DXL327798 EHH327798 ERD327798 FAZ327798 FKV327798 FUR327798 GEN327798 GOJ327798 GYF327798 HIB327798 HRX327798 IBT327798 ILP327798 IVL327798 JFH327798 JPD327798 JYZ327798 KIV327798 KSR327798 LCN327798 LMJ327798 LWF327798 MGB327798 MPX327798 MZT327798 NJP327798 NTL327798 ODH327798 OND327798 OWZ327798 PGV327798 PQR327798 QAN327798 QKJ327798 QUF327798 REB327798 RNX327798 RXT327798 SHP327798 SRL327798 TBH327798 TLD327798 TUZ327798 UEV327798 UOR327798 UYN327798 VIJ327798 VSF327798 WCB327798 WLX327798 WVT327798 L393334 JH393334 TD393334 ACZ393334 AMV393334 AWR393334 BGN393334 BQJ393334 CAF393334 CKB393334 CTX393334 DDT393334 DNP393334 DXL393334 EHH393334 ERD393334 FAZ393334 FKV393334 FUR393334 GEN393334 GOJ393334 GYF393334 HIB393334 HRX393334 IBT393334 ILP393334 IVL393334 JFH393334 JPD393334 JYZ393334 KIV393334 KSR393334 LCN393334 LMJ393334 LWF393334 MGB393334 MPX393334 MZT393334 NJP393334 NTL393334 ODH393334 OND393334 OWZ393334 PGV393334 PQR393334 QAN393334 QKJ393334 QUF393334 REB393334 RNX393334 RXT393334 SHP393334 SRL393334 TBH393334 TLD393334 TUZ393334 UEV393334 UOR393334 UYN393334 VIJ393334 VSF393334 WCB393334 WLX393334 WVT393334 L458870 JH458870 TD458870 ACZ458870 AMV458870 AWR458870 BGN458870 BQJ458870 CAF458870 CKB458870 CTX458870 DDT458870 DNP458870 DXL458870 EHH458870 ERD458870 FAZ458870 FKV458870 FUR458870 GEN458870 GOJ458870 GYF458870 HIB458870 HRX458870 IBT458870 ILP458870 IVL458870 JFH458870 JPD458870 JYZ458870 KIV458870 KSR458870 LCN458870 LMJ458870 LWF458870 MGB458870 MPX458870 MZT458870 NJP458870 NTL458870 ODH458870 OND458870 OWZ458870 PGV458870 PQR458870 QAN458870 QKJ458870 QUF458870 REB458870 RNX458870 RXT458870 SHP458870 SRL458870 TBH458870 TLD458870 TUZ458870 UEV458870 UOR458870 UYN458870 VIJ458870 VSF458870 WCB458870 WLX458870 WVT458870 L524406 JH524406 TD524406 ACZ524406 AMV524406 AWR524406 BGN524406 BQJ524406 CAF524406 CKB524406 CTX524406 DDT524406 DNP524406 DXL524406 EHH524406 ERD524406 FAZ524406 FKV524406 FUR524406 GEN524406 GOJ524406 GYF524406 HIB524406 HRX524406 IBT524406 ILP524406 IVL524406 JFH524406 JPD524406 JYZ524406 KIV524406 KSR524406 LCN524406 LMJ524406 LWF524406 MGB524406 MPX524406 MZT524406 NJP524406 NTL524406 ODH524406 OND524406 OWZ524406 PGV524406 PQR524406 QAN524406 QKJ524406 QUF524406 REB524406 RNX524406 RXT524406 SHP524406 SRL524406 TBH524406 TLD524406 TUZ524406 UEV524406 UOR524406 UYN524406 VIJ524406 VSF524406 WCB524406 WLX524406 WVT524406 L589942 JH589942 TD589942 ACZ589942 AMV589942 AWR589942 BGN589942 BQJ589942 CAF589942 CKB589942 CTX589942 DDT589942 DNP589942 DXL589942 EHH589942 ERD589942 FAZ589942 FKV589942 FUR589942 GEN589942 GOJ589942 GYF589942 HIB589942 HRX589942 IBT589942 ILP589942 IVL589942 JFH589942 JPD589942 JYZ589942 KIV589942 KSR589942 LCN589942 LMJ589942 LWF589942 MGB589942 MPX589942 MZT589942 NJP589942 NTL589942 ODH589942 OND589942 OWZ589942 PGV589942 PQR589942 QAN589942 QKJ589942 QUF589942 REB589942 RNX589942 RXT589942 SHP589942 SRL589942 TBH589942 TLD589942 TUZ589942 UEV589942 UOR589942 UYN589942 VIJ589942 VSF589942 WCB589942 WLX589942 WVT589942 L655478 JH655478 TD655478 ACZ655478 AMV655478 AWR655478 BGN655478 BQJ655478 CAF655478 CKB655478 CTX655478 DDT655478 DNP655478 DXL655478 EHH655478 ERD655478 FAZ655478 FKV655478 FUR655478 GEN655478 GOJ655478 GYF655478 HIB655478 HRX655478 IBT655478 ILP655478 IVL655478 JFH655478 JPD655478 JYZ655478 KIV655478 KSR655478 LCN655478 LMJ655478 LWF655478 MGB655478 MPX655478 MZT655478 NJP655478 NTL655478 ODH655478 OND655478 OWZ655478 PGV655478 PQR655478 QAN655478 QKJ655478 QUF655478 REB655478 RNX655478 RXT655478 SHP655478 SRL655478 TBH655478 TLD655478 TUZ655478 UEV655478 UOR655478 UYN655478 VIJ655478 VSF655478 WCB655478 WLX655478 WVT655478 L721014 JH721014 TD721014 ACZ721014 AMV721014 AWR721014 BGN721014 BQJ721014 CAF721014 CKB721014 CTX721014 DDT721014 DNP721014 DXL721014 EHH721014 ERD721014 FAZ721014 FKV721014 FUR721014 GEN721014 GOJ721014 GYF721014 HIB721014 HRX721014 IBT721014 ILP721014 IVL721014 JFH721014 JPD721014 JYZ721014 KIV721014 KSR721014 LCN721014 LMJ721014 LWF721014 MGB721014 MPX721014 MZT721014 NJP721014 NTL721014 ODH721014 OND721014 OWZ721014 PGV721014 PQR721014 QAN721014 QKJ721014 QUF721014 REB721014 RNX721014 RXT721014 SHP721014 SRL721014 TBH721014 TLD721014 TUZ721014 UEV721014 UOR721014 UYN721014 VIJ721014 VSF721014 WCB721014 WLX721014 WVT721014 L786550 JH786550 TD786550 ACZ786550 AMV786550 AWR786550 BGN786550 BQJ786550 CAF786550 CKB786550 CTX786550 DDT786550 DNP786550 DXL786550 EHH786550 ERD786550 FAZ786550 FKV786550 FUR786550 GEN786550 GOJ786550 GYF786550 HIB786550 HRX786550 IBT786550 ILP786550 IVL786550 JFH786550 JPD786550 JYZ786550 KIV786550 KSR786550 LCN786550 LMJ786550 LWF786550 MGB786550 MPX786550 MZT786550 NJP786550 NTL786550 ODH786550 OND786550 OWZ786550 PGV786550 PQR786550 QAN786550 QKJ786550 QUF786550 REB786550 RNX786550 RXT786550 SHP786550 SRL786550 TBH786550 TLD786550 TUZ786550 UEV786550 UOR786550 UYN786550 VIJ786550 VSF786550 WCB786550 WLX786550 WVT786550 L852086 JH852086 TD852086 ACZ852086 AMV852086 AWR852086 BGN852086 BQJ852086 CAF852086 CKB852086 CTX852086 DDT852086 DNP852086 DXL852086 EHH852086 ERD852086 FAZ852086 FKV852086 FUR852086 GEN852086 GOJ852086 GYF852086 HIB852086 HRX852086 IBT852086 ILP852086 IVL852086 JFH852086 JPD852086 JYZ852086 KIV852086 KSR852086 LCN852086 LMJ852086 LWF852086 MGB852086 MPX852086 MZT852086 NJP852086 NTL852086 ODH852086 OND852086 OWZ852086 PGV852086 PQR852086 QAN852086 QKJ852086 QUF852086 REB852086 RNX852086 RXT852086 SHP852086 SRL852086 TBH852086 TLD852086 TUZ852086 UEV852086 UOR852086 UYN852086 VIJ852086 VSF852086 WCB852086 WLX852086 WVT852086 L917622 JH917622 TD917622 ACZ917622 AMV917622 AWR917622 BGN917622 BQJ917622 CAF917622 CKB917622 CTX917622 DDT917622 DNP917622 DXL917622 EHH917622 ERD917622 FAZ917622 FKV917622 FUR917622 GEN917622 GOJ917622 GYF917622 HIB917622 HRX917622 IBT917622 ILP917622 IVL917622 JFH917622 JPD917622 JYZ917622 KIV917622 KSR917622 LCN917622 LMJ917622 LWF917622 MGB917622 MPX917622 MZT917622 NJP917622 NTL917622 ODH917622 OND917622 OWZ917622 PGV917622 PQR917622 QAN917622 QKJ917622 QUF917622 REB917622 RNX917622 RXT917622 SHP917622 SRL917622 TBH917622 TLD917622 TUZ917622 UEV917622 UOR917622 UYN917622 VIJ917622 VSF917622 WCB917622 WLX917622 WVT917622 L983158 JH983158 TD983158 ACZ983158 AMV983158 AWR983158 BGN983158 BQJ983158 CAF983158 CKB983158 CTX983158 DDT983158 DNP983158 DXL983158 EHH983158 ERD983158 FAZ983158 FKV983158 FUR983158 GEN983158 GOJ983158 GYF983158 HIB983158 HRX983158 IBT983158 ILP983158 IVL983158 JFH983158 JPD983158 JYZ983158 KIV983158 KSR983158 LCN983158 LMJ983158 LWF983158 MGB983158 MPX983158 MZT983158 NJP983158 NTL983158 ODH983158 OND983158 OWZ983158 PGV983158 PQR983158 QAN983158 QKJ983158 QUF983158 REB983158 RNX983158 RXT983158 SHP983158 SRL983158 TBH983158 TLD983158 TUZ983158 UEV983158 UOR983158 UYN983158 VIJ983158 VSF983158 WCB983158 WLX983158 WVT983158">
      <formula1>$AK$1:$AK$6</formula1>
    </dataValidation>
    <dataValidation type="list" allowBlank="1" showInputMessage="1" showErrorMessage="1" promptTitle="監督の職名" prompt="監督の職名を選択して下さい。" sqref="L42 JH42 TD42 ACZ42 AMV42 AWR42 BGN42 BQJ42 CAF42 CKB42 CTX42 DDT42 DNP42 DXL42 EHH42 ERD42 FAZ42 FKV42 FUR42 GEN42 GOJ42 GYF42 HIB42 HRX42 IBT42 ILP42 IVL42 JFH42 JPD42 JYZ42 KIV42 KSR42 LCN42 LMJ42 LWF42 MGB42 MPX42 MZT42 NJP42 NTL42 ODH42 OND42 OWZ42 PGV42 PQR42 QAN42 QKJ42 QUF42 REB42 RNX42 RXT42 SHP42 SRL42 TBH42 TLD42 TUZ42 UEV42 UOR42 UYN42 VIJ42 VSF42 WCB42 WLX42 WVT42 L65578 JH65578 TD65578 ACZ65578 AMV65578 AWR65578 BGN65578 BQJ65578 CAF65578 CKB65578 CTX65578 DDT65578 DNP65578 DXL65578 EHH65578 ERD65578 FAZ65578 FKV65578 FUR65578 GEN65578 GOJ65578 GYF65578 HIB65578 HRX65578 IBT65578 ILP65578 IVL65578 JFH65578 JPD65578 JYZ65578 KIV65578 KSR65578 LCN65578 LMJ65578 LWF65578 MGB65578 MPX65578 MZT65578 NJP65578 NTL65578 ODH65578 OND65578 OWZ65578 PGV65578 PQR65578 QAN65578 QKJ65578 QUF65578 REB65578 RNX65578 RXT65578 SHP65578 SRL65578 TBH65578 TLD65578 TUZ65578 UEV65578 UOR65578 UYN65578 VIJ65578 VSF65578 WCB65578 WLX65578 WVT65578 L131114 JH131114 TD131114 ACZ131114 AMV131114 AWR131114 BGN131114 BQJ131114 CAF131114 CKB131114 CTX131114 DDT131114 DNP131114 DXL131114 EHH131114 ERD131114 FAZ131114 FKV131114 FUR131114 GEN131114 GOJ131114 GYF131114 HIB131114 HRX131114 IBT131114 ILP131114 IVL131114 JFH131114 JPD131114 JYZ131114 KIV131114 KSR131114 LCN131114 LMJ131114 LWF131114 MGB131114 MPX131114 MZT131114 NJP131114 NTL131114 ODH131114 OND131114 OWZ131114 PGV131114 PQR131114 QAN131114 QKJ131114 QUF131114 REB131114 RNX131114 RXT131114 SHP131114 SRL131114 TBH131114 TLD131114 TUZ131114 UEV131114 UOR131114 UYN131114 VIJ131114 VSF131114 WCB131114 WLX131114 WVT131114 L196650 JH196650 TD196650 ACZ196650 AMV196650 AWR196650 BGN196650 BQJ196650 CAF196650 CKB196650 CTX196650 DDT196650 DNP196650 DXL196650 EHH196650 ERD196650 FAZ196650 FKV196650 FUR196650 GEN196650 GOJ196650 GYF196650 HIB196650 HRX196650 IBT196650 ILP196650 IVL196650 JFH196650 JPD196650 JYZ196650 KIV196650 KSR196650 LCN196650 LMJ196650 LWF196650 MGB196650 MPX196650 MZT196650 NJP196650 NTL196650 ODH196650 OND196650 OWZ196650 PGV196650 PQR196650 QAN196650 QKJ196650 QUF196650 REB196650 RNX196650 RXT196650 SHP196650 SRL196650 TBH196650 TLD196650 TUZ196650 UEV196650 UOR196650 UYN196650 VIJ196650 VSF196650 WCB196650 WLX196650 WVT196650 L262186 JH262186 TD262186 ACZ262186 AMV262186 AWR262186 BGN262186 BQJ262186 CAF262186 CKB262186 CTX262186 DDT262186 DNP262186 DXL262186 EHH262186 ERD262186 FAZ262186 FKV262186 FUR262186 GEN262186 GOJ262186 GYF262186 HIB262186 HRX262186 IBT262186 ILP262186 IVL262186 JFH262186 JPD262186 JYZ262186 KIV262186 KSR262186 LCN262186 LMJ262186 LWF262186 MGB262186 MPX262186 MZT262186 NJP262186 NTL262186 ODH262186 OND262186 OWZ262186 PGV262186 PQR262186 QAN262186 QKJ262186 QUF262186 REB262186 RNX262186 RXT262186 SHP262186 SRL262186 TBH262186 TLD262186 TUZ262186 UEV262186 UOR262186 UYN262186 VIJ262186 VSF262186 WCB262186 WLX262186 WVT262186 L327722 JH327722 TD327722 ACZ327722 AMV327722 AWR327722 BGN327722 BQJ327722 CAF327722 CKB327722 CTX327722 DDT327722 DNP327722 DXL327722 EHH327722 ERD327722 FAZ327722 FKV327722 FUR327722 GEN327722 GOJ327722 GYF327722 HIB327722 HRX327722 IBT327722 ILP327722 IVL327722 JFH327722 JPD327722 JYZ327722 KIV327722 KSR327722 LCN327722 LMJ327722 LWF327722 MGB327722 MPX327722 MZT327722 NJP327722 NTL327722 ODH327722 OND327722 OWZ327722 PGV327722 PQR327722 QAN327722 QKJ327722 QUF327722 REB327722 RNX327722 RXT327722 SHP327722 SRL327722 TBH327722 TLD327722 TUZ327722 UEV327722 UOR327722 UYN327722 VIJ327722 VSF327722 WCB327722 WLX327722 WVT327722 L393258 JH393258 TD393258 ACZ393258 AMV393258 AWR393258 BGN393258 BQJ393258 CAF393258 CKB393258 CTX393258 DDT393258 DNP393258 DXL393258 EHH393258 ERD393258 FAZ393258 FKV393258 FUR393258 GEN393258 GOJ393258 GYF393258 HIB393258 HRX393258 IBT393258 ILP393258 IVL393258 JFH393258 JPD393258 JYZ393258 KIV393258 KSR393258 LCN393258 LMJ393258 LWF393258 MGB393258 MPX393258 MZT393258 NJP393258 NTL393258 ODH393258 OND393258 OWZ393258 PGV393258 PQR393258 QAN393258 QKJ393258 QUF393258 REB393258 RNX393258 RXT393258 SHP393258 SRL393258 TBH393258 TLD393258 TUZ393258 UEV393258 UOR393258 UYN393258 VIJ393258 VSF393258 WCB393258 WLX393258 WVT393258 L458794 JH458794 TD458794 ACZ458794 AMV458794 AWR458794 BGN458794 BQJ458794 CAF458794 CKB458794 CTX458794 DDT458794 DNP458794 DXL458794 EHH458794 ERD458794 FAZ458794 FKV458794 FUR458794 GEN458794 GOJ458794 GYF458794 HIB458794 HRX458794 IBT458794 ILP458794 IVL458794 JFH458794 JPD458794 JYZ458794 KIV458794 KSR458794 LCN458794 LMJ458794 LWF458794 MGB458794 MPX458794 MZT458794 NJP458794 NTL458794 ODH458794 OND458794 OWZ458794 PGV458794 PQR458794 QAN458794 QKJ458794 QUF458794 REB458794 RNX458794 RXT458794 SHP458794 SRL458794 TBH458794 TLD458794 TUZ458794 UEV458794 UOR458794 UYN458794 VIJ458794 VSF458794 WCB458794 WLX458794 WVT458794 L524330 JH524330 TD524330 ACZ524330 AMV524330 AWR524330 BGN524330 BQJ524330 CAF524330 CKB524330 CTX524330 DDT524330 DNP524330 DXL524330 EHH524330 ERD524330 FAZ524330 FKV524330 FUR524330 GEN524330 GOJ524330 GYF524330 HIB524330 HRX524330 IBT524330 ILP524330 IVL524330 JFH524330 JPD524330 JYZ524330 KIV524330 KSR524330 LCN524330 LMJ524330 LWF524330 MGB524330 MPX524330 MZT524330 NJP524330 NTL524330 ODH524330 OND524330 OWZ524330 PGV524330 PQR524330 QAN524330 QKJ524330 QUF524330 REB524330 RNX524330 RXT524330 SHP524330 SRL524330 TBH524330 TLD524330 TUZ524330 UEV524330 UOR524330 UYN524330 VIJ524330 VSF524330 WCB524330 WLX524330 WVT524330 L589866 JH589866 TD589866 ACZ589866 AMV589866 AWR589866 BGN589866 BQJ589866 CAF589866 CKB589866 CTX589866 DDT589866 DNP589866 DXL589866 EHH589866 ERD589866 FAZ589866 FKV589866 FUR589866 GEN589866 GOJ589866 GYF589866 HIB589866 HRX589866 IBT589866 ILP589866 IVL589866 JFH589866 JPD589866 JYZ589866 KIV589866 KSR589866 LCN589866 LMJ589866 LWF589866 MGB589866 MPX589866 MZT589866 NJP589866 NTL589866 ODH589866 OND589866 OWZ589866 PGV589866 PQR589866 QAN589866 QKJ589866 QUF589866 REB589866 RNX589866 RXT589866 SHP589866 SRL589866 TBH589866 TLD589866 TUZ589866 UEV589866 UOR589866 UYN589866 VIJ589866 VSF589866 WCB589866 WLX589866 WVT589866 L655402 JH655402 TD655402 ACZ655402 AMV655402 AWR655402 BGN655402 BQJ655402 CAF655402 CKB655402 CTX655402 DDT655402 DNP655402 DXL655402 EHH655402 ERD655402 FAZ655402 FKV655402 FUR655402 GEN655402 GOJ655402 GYF655402 HIB655402 HRX655402 IBT655402 ILP655402 IVL655402 JFH655402 JPD655402 JYZ655402 KIV655402 KSR655402 LCN655402 LMJ655402 LWF655402 MGB655402 MPX655402 MZT655402 NJP655402 NTL655402 ODH655402 OND655402 OWZ655402 PGV655402 PQR655402 QAN655402 QKJ655402 QUF655402 REB655402 RNX655402 RXT655402 SHP655402 SRL655402 TBH655402 TLD655402 TUZ655402 UEV655402 UOR655402 UYN655402 VIJ655402 VSF655402 WCB655402 WLX655402 WVT655402 L720938 JH720938 TD720938 ACZ720938 AMV720938 AWR720938 BGN720938 BQJ720938 CAF720938 CKB720938 CTX720938 DDT720938 DNP720938 DXL720938 EHH720938 ERD720938 FAZ720938 FKV720938 FUR720938 GEN720938 GOJ720938 GYF720938 HIB720938 HRX720938 IBT720938 ILP720938 IVL720938 JFH720938 JPD720938 JYZ720938 KIV720938 KSR720938 LCN720938 LMJ720938 LWF720938 MGB720938 MPX720938 MZT720938 NJP720938 NTL720938 ODH720938 OND720938 OWZ720938 PGV720938 PQR720938 QAN720938 QKJ720938 QUF720938 REB720938 RNX720938 RXT720938 SHP720938 SRL720938 TBH720938 TLD720938 TUZ720938 UEV720938 UOR720938 UYN720938 VIJ720938 VSF720938 WCB720938 WLX720938 WVT720938 L786474 JH786474 TD786474 ACZ786474 AMV786474 AWR786474 BGN786474 BQJ786474 CAF786474 CKB786474 CTX786474 DDT786474 DNP786474 DXL786474 EHH786474 ERD786474 FAZ786474 FKV786474 FUR786474 GEN786474 GOJ786474 GYF786474 HIB786474 HRX786474 IBT786474 ILP786474 IVL786474 JFH786474 JPD786474 JYZ786474 KIV786474 KSR786474 LCN786474 LMJ786474 LWF786474 MGB786474 MPX786474 MZT786474 NJP786474 NTL786474 ODH786474 OND786474 OWZ786474 PGV786474 PQR786474 QAN786474 QKJ786474 QUF786474 REB786474 RNX786474 RXT786474 SHP786474 SRL786474 TBH786474 TLD786474 TUZ786474 UEV786474 UOR786474 UYN786474 VIJ786474 VSF786474 WCB786474 WLX786474 WVT786474 L852010 JH852010 TD852010 ACZ852010 AMV852010 AWR852010 BGN852010 BQJ852010 CAF852010 CKB852010 CTX852010 DDT852010 DNP852010 DXL852010 EHH852010 ERD852010 FAZ852010 FKV852010 FUR852010 GEN852010 GOJ852010 GYF852010 HIB852010 HRX852010 IBT852010 ILP852010 IVL852010 JFH852010 JPD852010 JYZ852010 KIV852010 KSR852010 LCN852010 LMJ852010 LWF852010 MGB852010 MPX852010 MZT852010 NJP852010 NTL852010 ODH852010 OND852010 OWZ852010 PGV852010 PQR852010 QAN852010 QKJ852010 QUF852010 REB852010 RNX852010 RXT852010 SHP852010 SRL852010 TBH852010 TLD852010 TUZ852010 UEV852010 UOR852010 UYN852010 VIJ852010 VSF852010 WCB852010 WLX852010 WVT852010 L917546 JH917546 TD917546 ACZ917546 AMV917546 AWR917546 BGN917546 BQJ917546 CAF917546 CKB917546 CTX917546 DDT917546 DNP917546 DXL917546 EHH917546 ERD917546 FAZ917546 FKV917546 FUR917546 GEN917546 GOJ917546 GYF917546 HIB917546 HRX917546 IBT917546 ILP917546 IVL917546 JFH917546 JPD917546 JYZ917546 KIV917546 KSR917546 LCN917546 LMJ917546 LWF917546 MGB917546 MPX917546 MZT917546 NJP917546 NTL917546 ODH917546 OND917546 OWZ917546 PGV917546 PQR917546 QAN917546 QKJ917546 QUF917546 REB917546 RNX917546 RXT917546 SHP917546 SRL917546 TBH917546 TLD917546 TUZ917546 UEV917546 UOR917546 UYN917546 VIJ917546 VSF917546 WCB917546 WLX917546 WVT917546 L983082 JH983082 TD983082 ACZ983082 AMV983082 AWR983082 BGN983082 BQJ983082 CAF983082 CKB983082 CTX983082 DDT983082 DNP983082 DXL983082 EHH983082 ERD983082 FAZ983082 FKV983082 FUR983082 GEN983082 GOJ983082 GYF983082 HIB983082 HRX983082 IBT983082 ILP983082 IVL983082 JFH983082 JPD983082 JYZ983082 KIV983082 KSR983082 LCN983082 LMJ983082 LWF983082 MGB983082 MPX983082 MZT983082 NJP983082 NTL983082 ODH983082 OND983082 OWZ983082 PGV983082 PQR983082 QAN983082 QKJ983082 QUF983082 REB983082 RNX983082 RXT983082 SHP983082 SRL983082 TBH983082 TLD983082 TUZ983082 UEV983082 UOR983082 UYN983082 VIJ983082 VSF983082 WCB983082 WLX983082 WVT983082">
      <formula1>$AK$1:$AK$6</formula1>
    </dataValidation>
    <dataValidation imeMode="off" allowBlank="1" showInputMessage="1" showErrorMessage="1" promptTitle="月の入力" prompt="申込の月をにゅうりょくしてください。" sqref="H37 JD37 SZ37 ACV37 AMR37 AWN37 BGJ37 BQF37 CAB37 CJX37 CTT37 DDP37 DNL37 DXH37 EHD37 EQZ37 FAV37 FKR37 FUN37 GEJ37 GOF37 GYB37 HHX37 HRT37 IBP37 ILL37 IVH37 JFD37 JOZ37 JYV37 KIR37 KSN37 LCJ37 LMF37 LWB37 MFX37 MPT37 MZP37 NJL37 NTH37 ODD37 OMZ37 OWV37 PGR37 PQN37 QAJ37 QKF37 QUB37 RDX37 RNT37 RXP37 SHL37 SRH37 TBD37 TKZ37 TUV37 UER37 UON37 UYJ37 VIF37 VSB37 WBX37 WLT37 WVP37 H65573 JD65573 SZ65573 ACV65573 AMR65573 AWN65573 BGJ65573 BQF65573 CAB65573 CJX65573 CTT65573 DDP65573 DNL65573 DXH65573 EHD65573 EQZ65573 FAV65573 FKR65573 FUN65573 GEJ65573 GOF65573 GYB65573 HHX65573 HRT65573 IBP65573 ILL65573 IVH65573 JFD65573 JOZ65573 JYV65573 KIR65573 KSN65573 LCJ65573 LMF65573 LWB65573 MFX65573 MPT65573 MZP65573 NJL65573 NTH65573 ODD65573 OMZ65573 OWV65573 PGR65573 PQN65573 QAJ65573 QKF65573 QUB65573 RDX65573 RNT65573 RXP65573 SHL65573 SRH65573 TBD65573 TKZ65573 TUV65573 UER65573 UON65573 UYJ65573 VIF65573 VSB65573 WBX65573 WLT65573 WVP65573 H131109 JD131109 SZ131109 ACV131109 AMR131109 AWN131109 BGJ131109 BQF131109 CAB131109 CJX131109 CTT131109 DDP131109 DNL131109 DXH131109 EHD131109 EQZ131109 FAV131109 FKR131109 FUN131109 GEJ131109 GOF131109 GYB131109 HHX131109 HRT131109 IBP131109 ILL131109 IVH131109 JFD131109 JOZ131109 JYV131109 KIR131109 KSN131109 LCJ131109 LMF131109 LWB131109 MFX131109 MPT131109 MZP131109 NJL131109 NTH131109 ODD131109 OMZ131109 OWV131109 PGR131109 PQN131109 QAJ131109 QKF131109 QUB131109 RDX131109 RNT131109 RXP131109 SHL131109 SRH131109 TBD131109 TKZ131109 TUV131109 UER131109 UON131109 UYJ131109 VIF131109 VSB131109 WBX131109 WLT131109 WVP131109 H196645 JD196645 SZ196645 ACV196645 AMR196645 AWN196645 BGJ196645 BQF196645 CAB196645 CJX196645 CTT196645 DDP196645 DNL196645 DXH196645 EHD196645 EQZ196645 FAV196645 FKR196645 FUN196645 GEJ196645 GOF196645 GYB196645 HHX196645 HRT196645 IBP196645 ILL196645 IVH196645 JFD196645 JOZ196645 JYV196645 KIR196645 KSN196645 LCJ196645 LMF196645 LWB196645 MFX196645 MPT196645 MZP196645 NJL196645 NTH196645 ODD196645 OMZ196645 OWV196645 PGR196645 PQN196645 QAJ196645 QKF196645 QUB196645 RDX196645 RNT196645 RXP196645 SHL196645 SRH196645 TBD196645 TKZ196645 TUV196645 UER196645 UON196645 UYJ196645 VIF196645 VSB196645 WBX196645 WLT196645 WVP196645 H262181 JD262181 SZ262181 ACV262181 AMR262181 AWN262181 BGJ262181 BQF262181 CAB262181 CJX262181 CTT262181 DDP262181 DNL262181 DXH262181 EHD262181 EQZ262181 FAV262181 FKR262181 FUN262181 GEJ262181 GOF262181 GYB262181 HHX262181 HRT262181 IBP262181 ILL262181 IVH262181 JFD262181 JOZ262181 JYV262181 KIR262181 KSN262181 LCJ262181 LMF262181 LWB262181 MFX262181 MPT262181 MZP262181 NJL262181 NTH262181 ODD262181 OMZ262181 OWV262181 PGR262181 PQN262181 QAJ262181 QKF262181 QUB262181 RDX262181 RNT262181 RXP262181 SHL262181 SRH262181 TBD262181 TKZ262181 TUV262181 UER262181 UON262181 UYJ262181 VIF262181 VSB262181 WBX262181 WLT262181 WVP262181 H327717 JD327717 SZ327717 ACV327717 AMR327717 AWN327717 BGJ327717 BQF327717 CAB327717 CJX327717 CTT327717 DDP327717 DNL327717 DXH327717 EHD327717 EQZ327717 FAV327717 FKR327717 FUN327717 GEJ327717 GOF327717 GYB327717 HHX327717 HRT327717 IBP327717 ILL327717 IVH327717 JFD327717 JOZ327717 JYV327717 KIR327717 KSN327717 LCJ327717 LMF327717 LWB327717 MFX327717 MPT327717 MZP327717 NJL327717 NTH327717 ODD327717 OMZ327717 OWV327717 PGR327717 PQN327717 QAJ327717 QKF327717 QUB327717 RDX327717 RNT327717 RXP327717 SHL327717 SRH327717 TBD327717 TKZ327717 TUV327717 UER327717 UON327717 UYJ327717 VIF327717 VSB327717 WBX327717 WLT327717 WVP327717 H393253 JD393253 SZ393253 ACV393253 AMR393253 AWN393253 BGJ393253 BQF393253 CAB393253 CJX393253 CTT393253 DDP393253 DNL393253 DXH393253 EHD393253 EQZ393253 FAV393253 FKR393253 FUN393253 GEJ393253 GOF393253 GYB393253 HHX393253 HRT393253 IBP393253 ILL393253 IVH393253 JFD393253 JOZ393253 JYV393253 KIR393253 KSN393253 LCJ393253 LMF393253 LWB393253 MFX393253 MPT393253 MZP393253 NJL393253 NTH393253 ODD393253 OMZ393253 OWV393253 PGR393253 PQN393253 QAJ393253 QKF393253 QUB393253 RDX393253 RNT393253 RXP393253 SHL393253 SRH393253 TBD393253 TKZ393253 TUV393253 UER393253 UON393253 UYJ393253 VIF393253 VSB393253 WBX393253 WLT393253 WVP393253 H458789 JD458789 SZ458789 ACV458789 AMR458789 AWN458789 BGJ458789 BQF458789 CAB458789 CJX458789 CTT458789 DDP458789 DNL458789 DXH458789 EHD458789 EQZ458789 FAV458789 FKR458789 FUN458789 GEJ458789 GOF458789 GYB458789 HHX458789 HRT458789 IBP458789 ILL458789 IVH458789 JFD458789 JOZ458789 JYV458789 KIR458789 KSN458789 LCJ458789 LMF458789 LWB458789 MFX458789 MPT458789 MZP458789 NJL458789 NTH458789 ODD458789 OMZ458789 OWV458789 PGR458789 PQN458789 QAJ458789 QKF458789 QUB458789 RDX458789 RNT458789 RXP458789 SHL458789 SRH458789 TBD458789 TKZ458789 TUV458789 UER458789 UON458789 UYJ458789 VIF458789 VSB458789 WBX458789 WLT458789 WVP458789 H524325 JD524325 SZ524325 ACV524325 AMR524325 AWN524325 BGJ524325 BQF524325 CAB524325 CJX524325 CTT524325 DDP524325 DNL524325 DXH524325 EHD524325 EQZ524325 FAV524325 FKR524325 FUN524325 GEJ524325 GOF524325 GYB524325 HHX524325 HRT524325 IBP524325 ILL524325 IVH524325 JFD524325 JOZ524325 JYV524325 KIR524325 KSN524325 LCJ524325 LMF524325 LWB524325 MFX524325 MPT524325 MZP524325 NJL524325 NTH524325 ODD524325 OMZ524325 OWV524325 PGR524325 PQN524325 QAJ524325 QKF524325 QUB524325 RDX524325 RNT524325 RXP524325 SHL524325 SRH524325 TBD524325 TKZ524325 TUV524325 UER524325 UON524325 UYJ524325 VIF524325 VSB524325 WBX524325 WLT524325 WVP524325 H589861 JD589861 SZ589861 ACV589861 AMR589861 AWN589861 BGJ589861 BQF589861 CAB589861 CJX589861 CTT589861 DDP589861 DNL589861 DXH589861 EHD589861 EQZ589861 FAV589861 FKR589861 FUN589861 GEJ589861 GOF589861 GYB589861 HHX589861 HRT589861 IBP589861 ILL589861 IVH589861 JFD589861 JOZ589861 JYV589861 KIR589861 KSN589861 LCJ589861 LMF589861 LWB589861 MFX589861 MPT589861 MZP589861 NJL589861 NTH589861 ODD589861 OMZ589861 OWV589861 PGR589861 PQN589861 QAJ589861 QKF589861 QUB589861 RDX589861 RNT589861 RXP589861 SHL589861 SRH589861 TBD589861 TKZ589861 TUV589861 UER589861 UON589861 UYJ589861 VIF589861 VSB589861 WBX589861 WLT589861 WVP589861 H655397 JD655397 SZ655397 ACV655397 AMR655397 AWN655397 BGJ655397 BQF655397 CAB655397 CJX655397 CTT655397 DDP655397 DNL655397 DXH655397 EHD655397 EQZ655397 FAV655397 FKR655397 FUN655397 GEJ655397 GOF655397 GYB655397 HHX655397 HRT655397 IBP655397 ILL655397 IVH655397 JFD655397 JOZ655397 JYV655397 KIR655397 KSN655397 LCJ655397 LMF655397 LWB655397 MFX655397 MPT655397 MZP655397 NJL655397 NTH655397 ODD655397 OMZ655397 OWV655397 PGR655397 PQN655397 QAJ655397 QKF655397 QUB655397 RDX655397 RNT655397 RXP655397 SHL655397 SRH655397 TBD655397 TKZ655397 TUV655397 UER655397 UON655397 UYJ655397 VIF655397 VSB655397 WBX655397 WLT655397 WVP655397 H720933 JD720933 SZ720933 ACV720933 AMR720933 AWN720933 BGJ720933 BQF720933 CAB720933 CJX720933 CTT720933 DDP720933 DNL720933 DXH720933 EHD720933 EQZ720933 FAV720933 FKR720933 FUN720933 GEJ720933 GOF720933 GYB720933 HHX720933 HRT720933 IBP720933 ILL720933 IVH720933 JFD720933 JOZ720933 JYV720933 KIR720933 KSN720933 LCJ720933 LMF720933 LWB720933 MFX720933 MPT720933 MZP720933 NJL720933 NTH720933 ODD720933 OMZ720933 OWV720933 PGR720933 PQN720933 QAJ720933 QKF720933 QUB720933 RDX720933 RNT720933 RXP720933 SHL720933 SRH720933 TBD720933 TKZ720933 TUV720933 UER720933 UON720933 UYJ720933 VIF720933 VSB720933 WBX720933 WLT720933 WVP720933 H786469 JD786469 SZ786469 ACV786469 AMR786469 AWN786469 BGJ786469 BQF786469 CAB786469 CJX786469 CTT786469 DDP786469 DNL786469 DXH786469 EHD786469 EQZ786469 FAV786469 FKR786469 FUN786469 GEJ786469 GOF786469 GYB786469 HHX786469 HRT786469 IBP786469 ILL786469 IVH786469 JFD786469 JOZ786469 JYV786469 KIR786469 KSN786469 LCJ786469 LMF786469 LWB786469 MFX786469 MPT786469 MZP786469 NJL786469 NTH786469 ODD786469 OMZ786469 OWV786469 PGR786469 PQN786469 QAJ786469 QKF786469 QUB786469 RDX786469 RNT786469 RXP786469 SHL786469 SRH786469 TBD786469 TKZ786469 TUV786469 UER786469 UON786469 UYJ786469 VIF786469 VSB786469 WBX786469 WLT786469 WVP786469 H852005 JD852005 SZ852005 ACV852005 AMR852005 AWN852005 BGJ852005 BQF852005 CAB852005 CJX852005 CTT852005 DDP852005 DNL852005 DXH852005 EHD852005 EQZ852005 FAV852005 FKR852005 FUN852005 GEJ852005 GOF852005 GYB852005 HHX852005 HRT852005 IBP852005 ILL852005 IVH852005 JFD852005 JOZ852005 JYV852005 KIR852005 KSN852005 LCJ852005 LMF852005 LWB852005 MFX852005 MPT852005 MZP852005 NJL852005 NTH852005 ODD852005 OMZ852005 OWV852005 PGR852005 PQN852005 QAJ852005 QKF852005 QUB852005 RDX852005 RNT852005 RXP852005 SHL852005 SRH852005 TBD852005 TKZ852005 TUV852005 UER852005 UON852005 UYJ852005 VIF852005 VSB852005 WBX852005 WLT852005 WVP852005 H917541 JD917541 SZ917541 ACV917541 AMR917541 AWN917541 BGJ917541 BQF917541 CAB917541 CJX917541 CTT917541 DDP917541 DNL917541 DXH917541 EHD917541 EQZ917541 FAV917541 FKR917541 FUN917541 GEJ917541 GOF917541 GYB917541 HHX917541 HRT917541 IBP917541 ILL917541 IVH917541 JFD917541 JOZ917541 JYV917541 KIR917541 KSN917541 LCJ917541 LMF917541 LWB917541 MFX917541 MPT917541 MZP917541 NJL917541 NTH917541 ODD917541 OMZ917541 OWV917541 PGR917541 PQN917541 QAJ917541 QKF917541 QUB917541 RDX917541 RNT917541 RXP917541 SHL917541 SRH917541 TBD917541 TKZ917541 TUV917541 UER917541 UON917541 UYJ917541 VIF917541 VSB917541 WBX917541 WLT917541 WVP917541 H983077 JD983077 SZ983077 ACV983077 AMR983077 AWN983077 BGJ983077 BQF983077 CAB983077 CJX983077 CTT983077 DDP983077 DNL983077 DXH983077 EHD983077 EQZ983077 FAV983077 FKR983077 FUN983077 GEJ983077 GOF983077 GYB983077 HHX983077 HRT983077 IBP983077 ILL983077 IVH983077 JFD983077 JOZ983077 JYV983077 KIR983077 KSN983077 LCJ983077 LMF983077 LWB983077 MFX983077 MPT983077 MZP983077 NJL983077 NTH983077 ODD983077 OMZ983077 OWV983077 PGR983077 PQN983077 QAJ983077 QKF983077 QUB983077 RDX983077 RNT983077 RXP983077 SHL983077 SRH983077 TBD983077 TKZ983077 TUV983077 UER983077 UON983077 UYJ983077 VIF983077 VSB983077 WBX983077 WLT983077 WVP983077 H113 JD113 SZ113 ACV113 AMR113 AWN113 BGJ113 BQF113 CAB113 CJX113 CTT113 DDP113 DNL113 DXH113 EHD113 EQZ113 FAV113 FKR113 FUN113 GEJ113 GOF113 GYB113 HHX113 HRT113 IBP113 ILL113 IVH113 JFD113 JOZ113 JYV113 KIR113 KSN113 LCJ113 LMF113 LWB113 MFX113 MPT113 MZP113 NJL113 NTH113 ODD113 OMZ113 OWV113 PGR113 PQN113 QAJ113 QKF113 QUB113 RDX113 RNT113 RXP113 SHL113 SRH113 TBD113 TKZ113 TUV113 UER113 UON113 UYJ113 VIF113 VSB113 WBX113 WLT113 WVP113 H65649 JD65649 SZ65649 ACV65649 AMR65649 AWN65649 BGJ65649 BQF65649 CAB65649 CJX65649 CTT65649 DDP65649 DNL65649 DXH65649 EHD65649 EQZ65649 FAV65649 FKR65649 FUN65649 GEJ65649 GOF65649 GYB65649 HHX65649 HRT65649 IBP65649 ILL65649 IVH65649 JFD65649 JOZ65649 JYV65649 KIR65649 KSN65649 LCJ65649 LMF65649 LWB65649 MFX65649 MPT65649 MZP65649 NJL65649 NTH65649 ODD65649 OMZ65649 OWV65649 PGR65649 PQN65649 QAJ65649 QKF65649 QUB65649 RDX65649 RNT65649 RXP65649 SHL65649 SRH65649 TBD65649 TKZ65649 TUV65649 UER65649 UON65649 UYJ65649 VIF65649 VSB65649 WBX65649 WLT65649 WVP65649 H131185 JD131185 SZ131185 ACV131185 AMR131185 AWN131185 BGJ131185 BQF131185 CAB131185 CJX131185 CTT131185 DDP131185 DNL131185 DXH131185 EHD131185 EQZ131185 FAV131185 FKR131185 FUN131185 GEJ131185 GOF131185 GYB131185 HHX131185 HRT131185 IBP131185 ILL131185 IVH131185 JFD131185 JOZ131185 JYV131185 KIR131185 KSN131185 LCJ131185 LMF131185 LWB131185 MFX131185 MPT131185 MZP131185 NJL131185 NTH131185 ODD131185 OMZ131185 OWV131185 PGR131185 PQN131185 QAJ131185 QKF131185 QUB131185 RDX131185 RNT131185 RXP131185 SHL131185 SRH131185 TBD131185 TKZ131185 TUV131185 UER131185 UON131185 UYJ131185 VIF131185 VSB131185 WBX131185 WLT131185 WVP131185 H196721 JD196721 SZ196721 ACV196721 AMR196721 AWN196721 BGJ196721 BQF196721 CAB196721 CJX196721 CTT196721 DDP196721 DNL196721 DXH196721 EHD196721 EQZ196721 FAV196721 FKR196721 FUN196721 GEJ196721 GOF196721 GYB196721 HHX196721 HRT196721 IBP196721 ILL196721 IVH196721 JFD196721 JOZ196721 JYV196721 KIR196721 KSN196721 LCJ196721 LMF196721 LWB196721 MFX196721 MPT196721 MZP196721 NJL196721 NTH196721 ODD196721 OMZ196721 OWV196721 PGR196721 PQN196721 QAJ196721 QKF196721 QUB196721 RDX196721 RNT196721 RXP196721 SHL196721 SRH196721 TBD196721 TKZ196721 TUV196721 UER196721 UON196721 UYJ196721 VIF196721 VSB196721 WBX196721 WLT196721 WVP196721 H262257 JD262257 SZ262257 ACV262257 AMR262257 AWN262257 BGJ262257 BQF262257 CAB262257 CJX262257 CTT262257 DDP262257 DNL262257 DXH262257 EHD262257 EQZ262257 FAV262257 FKR262257 FUN262257 GEJ262257 GOF262257 GYB262257 HHX262257 HRT262257 IBP262257 ILL262257 IVH262257 JFD262257 JOZ262257 JYV262257 KIR262257 KSN262257 LCJ262257 LMF262257 LWB262257 MFX262257 MPT262257 MZP262257 NJL262257 NTH262257 ODD262257 OMZ262257 OWV262257 PGR262257 PQN262257 QAJ262257 QKF262257 QUB262257 RDX262257 RNT262257 RXP262257 SHL262257 SRH262257 TBD262257 TKZ262257 TUV262257 UER262257 UON262257 UYJ262257 VIF262257 VSB262257 WBX262257 WLT262257 WVP262257 H327793 JD327793 SZ327793 ACV327793 AMR327793 AWN327793 BGJ327793 BQF327793 CAB327793 CJX327793 CTT327793 DDP327793 DNL327793 DXH327793 EHD327793 EQZ327793 FAV327793 FKR327793 FUN327793 GEJ327793 GOF327793 GYB327793 HHX327793 HRT327793 IBP327793 ILL327793 IVH327793 JFD327793 JOZ327793 JYV327793 KIR327793 KSN327793 LCJ327793 LMF327793 LWB327793 MFX327793 MPT327793 MZP327793 NJL327793 NTH327793 ODD327793 OMZ327793 OWV327793 PGR327793 PQN327793 QAJ327793 QKF327793 QUB327793 RDX327793 RNT327793 RXP327793 SHL327793 SRH327793 TBD327793 TKZ327793 TUV327793 UER327793 UON327793 UYJ327793 VIF327793 VSB327793 WBX327793 WLT327793 WVP327793 H393329 JD393329 SZ393329 ACV393329 AMR393329 AWN393329 BGJ393329 BQF393329 CAB393329 CJX393329 CTT393329 DDP393329 DNL393329 DXH393329 EHD393329 EQZ393329 FAV393329 FKR393329 FUN393329 GEJ393329 GOF393329 GYB393329 HHX393329 HRT393329 IBP393329 ILL393329 IVH393329 JFD393329 JOZ393329 JYV393329 KIR393329 KSN393329 LCJ393329 LMF393329 LWB393329 MFX393329 MPT393329 MZP393329 NJL393329 NTH393329 ODD393329 OMZ393329 OWV393329 PGR393329 PQN393329 QAJ393329 QKF393329 QUB393329 RDX393329 RNT393329 RXP393329 SHL393329 SRH393329 TBD393329 TKZ393329 TUV393329 UER393329 UON393329 UYJ393329 VIF393329 VSB393329 WBX393329 WLT393329 WVP393329 H458865 JD458865 SZ458865 ACV458865 AMR458865 AWN458865 BGJ458865 BQF458865 CAB458865 CJX458865 CTT458865 DDP458865 DNL458865 DXH458865 EHD458865 EQZ458865 FAV458865 FKR458865 FUN458865 GEJ458865 GOF458865 GYB458865 HHX458865 HRT458865 IBP458865 ILL458865 IVH458865 JFD458865 JOZ458865 JYV458865 KIR458865 KSN458865 LCJ458865 LMF458865 LWB458865 MFX458865 MPT458865 MZP458865 NJL458865 NTH458865 ODD458865 OMZ458865 OWV458865 PGR458865 PQN458865 QAJ458865 QKF458865 QUB458865 RDX458865 RNT458865 RXP458865 SHL458865 SRH458865 TBD458865 TKZ458865 TUV458865 UER458865 UON458865 UYJ458865 VIF458865 VSB458865 WBX458865 WLT458865 WVP458865 H524401 JD524401 SZ524401 ACV524401 AMR524401 AWN524401 BGJ524401 BQF524401 CAB524401 CJX524401 CTT524401 DDP524401 DNL524401 DXH524401 EHD524401 EQZ524401 FAV524401 FKR524401 FUN524401 GEJ524401 GOF524401 GYB524401 HHX524401 HRT524401 IBP524401 ILL524401 IVH524401 JFD524401 JOZ524401 JYV524401 KIR524401 KSN524401 LCJ524401 LMF524401 LWB524401 MFX524401 MPT524401 MZP524401 NJL524401 NTH524401 ODD524401 OMZ524401 OWV524401 PGR524401 PQN524401 QAJ524401 QKF524401 QUB524401 RDX524401 RNT524401 RXP524401 SHL524401 SRH524401 TBD524401 TKZ524401 TUV524401 UER524401 UON524401 UYJ524401 VIF524401 VSB524401 WBX524401 WLT524401 WVP524401 H589937 JD589937 SZ589937 ACV589937 AMR589937 AWN589937 BGJ589937 BQF589937 CAB589937 CJX589937 CTT589937 DDP589937 DNL589937 DXH589937 EHD589937 EQZ589937 FAV589937 FKR589937 FUN589937 GEJ589937 GOF589937 GYB589937 HHX589937 HRT589937 IBP589937 ILL589937 IVH589937 JFD589937 JOZ589937 JYV589937 KIR589937 KSN589937 LCJ589937 LMF589937 LWB589937 MFX589937 MPT589937 MZP589937 NJL589937 NTH589937 ODD589937 OMZ589937 OWV589937 PGR589937 PQN589937 QAJ589937 QKF589937 QUB589937 RDX589937 RNT589937 RXP589937 SHL589937 SRH589937 TBD589937 TKZ589937 TUV589937 UER589937 UON589937 UYJ589937 VIF589937 VSB589937 WBX589937 WLT589937 WVP589937 H655473 JD655473 SZ655473 ACV655473 AMR655473 AWN655473 BGJ655473 BQF655473 CAB655473 CJX655473 CTT655473 DDP655473 DNL655473 DXH655473 EHD655473 EQZ655473 FAV655473 FKR655473 FUN655473 GEJ655473 GOF655473 GYB655473 HHX655473 HRT655473 IBP655473 ILL655473 IVH655473 JFD655473 JOZ655473 JYV655473 KIR655473 KSN655473 LCJ655473 LMF655473 LWB655473 MFX655473 MPT655473 MZP655473 NJL655473 NTH655473 ODD655473 OMZ655473 OWV655473 PGR655473 PQN655473 QAJ655473 QKF655473 QUB655473 RDX655473 RNT655473 RXP655473 SHL655473 SRH655473 TBD655473 TKZ655473 TUV655473 UER655473 UON655473 UYJ655473 VIF655473 VSB655473 WBX655473 WLT655473 WVP655473 H721009 JD721009 SZ721009 ACV721009 AMR721009 AWN721009 BGJ721009 BQF721009 CAB721009 CJX721009 CTT721009 DDP721009 DNL721009 DXH721009 EHD721009 EQZ721009 FAV721009 FKR721009 FUN721009 GEJ721009 GOF721009 GYB721009 HHX721009 HRT721009 IBP721009 ILL721009 IVH721009 JFD721009 JOZ721009 JYV721009 KIR721009 KSN721009 LCJ721009 LMF721009 LWB721009 MFX721009 MPT721009 MZP721009 NJL721009 NTH721009 ODD721009 OMZ721009 OWV721009 PGR721009 PQN721009 QAJ721009 QKF721009 QUB721009 RDX721009 RNT721009 RXP721009 SHL721009 SRH721009 TBD721009 TKZ721009 TUV721009 UER721009 UON721009 UYJ721009 VIF721009 VSB721009 WBX721009 WLT721009 WVP721009 H786545 JD786545 SZ786545 ACV786545 AMR786545 AWN786545 BGJ786545 BQF786545 CAB786545 CJX786545 CTT786545 DDP786545 DNL786545 DXH786545 EHD786545 EQZ786545 FAV786545 FKR786545 FUN786545 GEJ786545 GOF786545 GYB786545 HHX786545 HRT786545 IBP786545 ILL786545 IVH786545 JFD786545 JOZ786545 JYV786545 KIR786545 KSN786545 LCJ786545 LMF786545 LWB786545 MFX786545 MPT786545 MZP786545 NJL786545 NTH786545 ODD786545 OMZ786545 OWV786545 PGR786545 PQN786545 QAJ786545 QKF786545 QUB786545 RDX786545 RNT786545 RXP786545 SHL786545 SRH786545 TBD786545 TKZ786545 TUV786545 UER786545 UON786545 UYJ786545 VIF786545 VSB786545 WBX786545 WLT786545 WVP786545 H852081 JD852081 SZ852081 ACV852081 AMR852081 AWN852081 BGJ852081 BQF852081 CAB852081 CJX852081 CTT852081 DDP852081 DNL852081 DXH852081 EHD852081 EQZ852081 FAV852081 FKR852081 FUN852081 GEJ852081 GOF852081 GYB852081 HHX852081 HRT852081 IBP852081 ILL852081 IVH852081 JFD852081 JOZ852081 JYV852081 KIR852081 KSN852081 LCJ852081 LMF852081 LWB852081 MFX852081 MPT852081 MZP852081 NJL852081 NTH852081 ODD852081 OMZ852081 OWV852081 PGR852081 PQN852081 QAJ852081 QKF852081 QUB852081 RDX852081 RNT852081 RXP852081 SHL852081 SRH852081 TBD852081 TKZ852081 TUV852081 UER852081 UON852081 UYJ852081 VIF852081 VSB852081 WBX852081 WLT852081 WVP852081 H917617 JD917617 SZ917617 ACV917617 AMR917617 AWN917617 BGJ917617 BQF917617 CAB917617 CJX917617 CTT917617 DDP917617 DNL917617 DXH917617 EHD917617 EQZ917617 FAV917617 FKR917617 FUN917617 GEJ917617 GOF917617 GYB917617 HHX917617 HRT917617 IBP917617 ILL917617 IVH917617 JFD917617 JOZ917617 JYV917617 KIR917617 KSN917617 LCJ917617 LMF917617 LWB917617 MFX917617 MPT917617 MZP917617 NJL917617 NTH917617 ODD917617 OMZ917617 OWV917617 PGR917617 PQN917617 QAJ917617 QKF917617 QUB917617 RDX917617 RNT917617 RXP917617 SHL917617 SRH917617 TBD917617 TKZ917617 TUV917617 UER917617 UON917617 UYJ917617 VIF917617 VSB917617 WBX917617 WLT917617 WVP917617 H983153 JD983153 SZ983153 ACV983153 AMR983153 AWN983153 BGJ983153 BQF983153 CAB983153 CJX983153 CTT983153 DDP983153 DNL983153 DXH983153 EHD983153 EQZ983153 FAV983153 FKR983153 FUN983153 GEJ983153 GOF983153 GYB983153 HHX983153 HRT983153 IBP983153 ILL983153 IVH983153 JFD983153 JOZ983153 JYV983153 KIR983153 KSN983153 LCJ983153 LMF983153 LWB983153 MFX983153 MPT983153 MZP983153 NJL983153 NTH983153 ODD983153 OMZ983153 OWV983153 PGR983153 PQN983153 QAJ983153 QKF983153 QUB983153 RDX983153 RNT983153 RXP983153 SHL983153 SRH983153 TBD983153 TKZ983153 TUV983153 UER983153 UON983153 UYJ983153 VIF983153 VSB983153 WBX983153 WLT983153 WVP983153"/>
    <dataValidation imeMode="hiragana" allowBlank="1" showInputMessage="1" showErrorMessage="1" promptTitle="審判員の氏名入力" prompt="試合に参加する審判員の氏名を入力して下さい。" sqref="C42:E44 IY42:JA44 SU42:SW44 ACQ42:ACS44 AMM42:AMO44 AWI42:AWK44 BGE42:BGG44 BQA42:BQC44 BZW42:BZY44 CJS42:CJU44 CTO42:CTQ44 DDK42:DDM44 DNG42:DNI44 DXC42:DXE44 EGY42:EHA44 EQU42:EQW44 FAQ42:FAS44 FKM42:FKO44 FUI42:FUK44 GEE42:GEG44 GOA42:GOC44 GXW42:GXY44 HHS42:HHU44 HRO42:HRQ44 IBK42:IBM44 ILG42:ILI44 IVC42:IVE44 JEY42:JFA44 JOU42:JOW44 JYQ42:JYS44 KIM42:KIO44 KSI42:KSK44 LCE42:LCG44 LMA42:LMC44 LVW42:LVY44 MFS42:MFU44 MPO42:MPQ44 MZK42:MZM44 NJG42:NJI44 NTC42:NTE44 OCY42:ODA44 OMU42:OMW44 OWQ42:OWS44 PGM42:PGO44 PQI42:PQK44 QAE42:QAG44 QKA42:QKC44 QTW42:QTY44 RDS42:RDU44 RNO42:RNQ44 RXK42:RXM44 SHG42:SHI44 SRC42:SRE44 TAY42:TBA44 TKU42:TKW44 TUQ42:TUS44 UEM42:UEO44 UOI42:UOK44 UYE42:UYG44 VIA42:VIC44 VRW42:VRY44 WBS42:WBU44 WLO42:WLQ44 WVK42:WVM44 C65578:E65580 IY65578:JA65580 SU65578:SW65580 ACQ65578:ACS65580 AMM65578:AMO65580 AWI65578:AWK65580 BGE65578:BGG65580 BQA65578:BQC65580 BZW65578:BZY65580 CJS65578:CJU65580 CTO65578:CTQ65580 DDK65578:DDM65580 DNG65578:DNI65580 DXC65578:DXE65580 EGY65578:EHA65580 EQU65578:EQW65580 FAQ65578:FAS65580 FKM65578:FKO65580 FUI65578:FUK65580 GEE65578:GEG65580 GOA65578:GOC65580 GXW65578:GXY65580 HHS65578:HHU65580 HRO65578:HRQ65580 IBK65578:IBM65580 ILG65578:ILI65580 IVC65578:IVE65580 JEY65578:JFA65580 JOU65578:JOW65580 JYQ65578:JYS65580 KIM65578:KIO65580 KSI65578:KSK65580 LCE65578:LCG65580 LMA65578:LMC65580 LVW65578:LVY65580 MFS65578:MFU65580 MPO65578:MPQ65580 MZK65578:MZM65580 NJG65578:NJI65580 NTC65578:NTE65580 OCY65578:ODA65580 OMU65578:OMW65580 OWQ65578:OWS65580 PGM65578:PGO65580 PQI65578:PQK65580 QAE65578:QAG65580 QKA65578:QKC65580 QTW65578:QTY65580 RDS65578:RDU65580 RNO65578:RNQ65580 RXK65578:RXM65580 SHG65578:SHI65580 SRC65578:SRE65580 TAY65578:TBA65580 TKU65578:TKW65580 TUQ65578:TUS65580 UEM65578:UEO65580 UOI65578:UOK65580 UYE65578:UYG65580 VIA65578:VIC65580 VRW65578:VRY65580 WBS65578:WBU65580 WLO65578:WLQ65580 WVK65578:WVM65580 C131114:E131116 IY131114:JA131116 SU131114:SW131116 ACQ131114:ACS131116 AMM131114:AMO131116 AWI131114:AWK131116 BGE131114:BGG131116 BQA131114:BQC131116 BZW131114:BZY131116 CJS131114:CJU131116 CTO131114:CTQ131116 DDK131114:DDM131116 DNG131114:DNI131116 DXC131114:DXE131116 EGY131114:EHA131116 EQU131114:EQW131116 FAQ131114:FAS131116 FKM131114:FKO131116 FUI131114:FUK131116 GEE131114:GEG131116 GOA131114:GOC131116 GXW131114:GXY131116 HHS131114:HHU131116 HRO131114:HRQ131116 IBK131114:IBM131116 ILG131114:ILI131116 IVC131114:IVE131116 JEY131114:JFA131116 JOU131114:JOW131116 JYQ131114:JYS131116 KIM131114:KIO131116 KSI131114:KSK131116 LCE131114:LCG131116 LMA131114:LMC131116 LVW131114:LVY131116 MFS131114:MFU131116 MPO131114:MPQ131116 MZK131114:MZM131116 NJG131114:NJI131116 NTC131114:NTE131116 OCY131114:ODA131116 OMU131114:OMW131116 OWQ131114:OWS131116 PGM131114:PGO131116 PQI131114:PQK131116 QAE131114:QAG131116 QKA131114:QKC131116 QTW131114:QTY131116 RDS131114:RDU131116 RNO131114:RNQ131116 RXK131114:RXM131116 SHG131114:SHI131116 SRC131114:SRE131116 TAY131114:TBA131116 TKU131114:TKW131116 TUQ131114:TUS131116 UEM131114:UEO131116 UOI131114:UOK131116 UYE131114:UYG131116 VIA131114:VIC131116 VRW131114:VRY131116 WBS131114:WBU131116 WLO131114:WLQ131116 WVK131114:WVM131116 C196650:E196652 IY196650:JA196652 SU196650:SW196652 ACQ196650:ACS196652 AMM196650:AMO196652 AWI196650:AWK196652 BGE196650:BGG196652 BQA196650:BQC196652 BZW196650:BZY196652 CJS196650:CJU196652 CTO196650:CTQ196652 DDK196650:DDM196652 DNG196650:DNI196652 DXC196650:DXE196652 EGY196650:EHA196652 EQU196650:EQW196652 FAQ196650:FAS196652 FKM196650:FKO196652 FUI196650:FUK196652 GEE196650:GEG196652 GOA196650:GOC196652 GXW196650:GXY196652 HHS196650:HHU196652 HRO196650:HRQ196652 IBK196650:IBM196652 ILG196650:ILI196652 IVC196650:IVE196652 JEY196650:JFA196652 JOU196650:JOW196652 JYQ196650:JYS196652 KIM196650:KIO196652 KSI196650:KSK196652 LCE196650:LCG196652 LMA196650:LMC196652 LVW196650:LVY196652 MFS196650:MFU196652 MPO196650:MPQ196652 MZK196650:MZM196652 NJG196650:NJI196652 NTC196650:NTE196652 OCY196650:ODA196652 OMU196650:OMW196652 OWQ196650:OWS196652 PGM196650:PGO196652 PQI196650:PQK196652 QAE196650:QAG196652 QKA196650:QKC196652 QTW196650:QTY196652 RDS196650:RDU196652 RNO196650:RNQ196652 RXK196650:RXM196652 SHG196650:SHI196652 SRC196650:SRE196652 TAY196650:TBA196652 TKU196650:TKW196652 TUQ196650:TUS196652 UEM196650:UEO196652 UOI196650:UOK196652 UYE196650:UYG196652 VIA196650:VIC196652 VRW196650:VRY196652 WBS196650:WBU196652 WLO196650:WLQ196652 WVK196650:WVM196652 C262186:E262188 IY262186:JA262188 SU262186:SW262188 ACQ262186:ACS262188 AMM262186:AMO262188 AWI262186:AWK262188 BGE262186:BGG262188 BQA262186:BQC262188 BZW262186:BZY262188 CJS262186:CJU262188 CTO262186:CTQ262188 DDK262186:DDM262188 DNG262186:DNI262188 DXC262186:DXE262188 EGY262186:EHA262188 EQU262186:EQW262188 FAQ262186:FAS262188 FKM262186:FKO262188 FUI262186:FUK262188 GEE262186:GEG262188 GOA262186:GOC262188 GXW262186:GXY262188 HHS262186:HHU262188 HRO262186:HRQ262188 IBK262186:IBM262188 ILG262186:ILI262188 IVC262186:IVE262188 JEY262186:JFA262188 JOU262186:JOW262188 JYQ262186:JYS262188 KIM262186:KIO262188 KSI262186:KSK262188 LCE262186:LCG262188 LMA262186:LMC262188 LVW262186:LVY262188 MFS262186:MFU262188 MPO262186:MPQ262188 MZK262186:MZM262188 NJG262186:NJI262188 NTC262186:NTE262188 OCY262186:ODA262188 OMU262186:OMW262188 OWQ262186:OWS262188 PGM262186:PGO262188 PQI262186:PQK262188 QAE262186:QAG262188 QKA262186:QKC262188 QTW262186:QTY262188 RDS262186:RDU262188 RNO262186:RNQ262188 RXK262186:RXM262188 SHG262186:SHI262188 SRC262186:SRE262188 TAY262186:TBA262188 TKU262186:TKW262188 TUQ262186:TUS262188 UEM262186:UEO262188 UOI262186:UOK262188 UYE262186:UYG262188 VIA262186:VIC262188 VRW262186:VRY262188 WBS262186:WBU262188 WLO262186:WLQ262188 WVK262186:WVM262188 C327722:E327724 IY327722:JA327724 SU327722:SW327724 ACQ327722:ACS327724 AMM327722:AMO327724 AWI327722:AWK327724 BGE327722:BGG327724 BQA327722:BQC327724 BZW327722:BZY327724 CJS327722:CJU327724 CTO327722:CTQ327724 DDK327722:DDM327724 DNG327722:DNI327724 DXC327722:DXE327724 EGY327722:EHA327724 EQU327722:EQW327724 FAQ327722:FAS327724 FKM327722:FKO327724 FUI327722:FUK327724 GEE327722:GEG327724 GOA327722:GOC327724 GXW327722:GXY327724 HHS327722:HHU327724 HRO327722:HRQ327724 IBK327722:IBM327724 ILG327722:ILI327724 IVC327722:IVE327724 JEY327722:JFA327724 JOU327722:JOW327724 JYQ327722:JYS327724 KIM327722:KIO327724 KSI327722:KSK327724 LCE327722:LCG327724 LMA327722:LMC327724 LVW327722:LVY327724 MFS327722:MFU327724 MPO327722:MPQ327724 MZK327722:MZM327724 NJG327722:NJI327724 NTC327722:NTE327724 OCY327722:ODA327724 OMU327722:OMW327724 OWQ327722:OWS327724 PGM327722:PGO327724 PQI327722:PQK327724 QAE327722:QAG327724 QKA327722:QKC327724 QTW327722:QTY327724 RDS327722:RDU327724 RNO327722:RNQ327724 RXK327722:RXM327724 SHG327722:SHI327724 SRC327722:SRE327724 TAY327722:TBA327724 TKU327722:TKW327724 TUQ327722:TUS327724 UEM327722:UEO327724 UOI327722:UOK327724 UYE327722:UYG327724 VIA327722:VIC327724 VRW327722:VRY327724 WBS327722:WBU327724 WLO327722:WLQ327724 WVK327722:WVM327724 C393258:E393260 IY393258:JA393260 SU393258:SW393260 ACQ393258:ACS393260 AMM393258:AMO393260 AWI393258:AWK393260 BGE393258:BGG393260 BQA393258:BQC393260 BZW393258:BZY393260 CJS393258:CJU393260 CTO393258:CTQ393260 DDK393258:DDM393260 DNG393258:DNI393260 DXC393258:DXE393260 EGY393258:EHA393260 EQU393258:EQW393260 FAQ393258:FAS393260 FKM393258:FKO393260 FUI393258:FUK393260 GEE393258:GEG393260 GOA393258:GOC393260 GXW393258:GXY393260 HHS393258:HHU393260 HRO393258:HRQ393260 IBK393258:IBM393260 ILG393258:ILI393260 IVC393258:IVE393260 JEY393258:JFA393260 JOU393258:JOW393260 JYQ393258:JYS393260 KIM393258:KIO393260 KSI393258:KSK393260 LCE393258:LCG393260 LMA393258:LMC393260 LVW393258:LVY393260 MFS393258:MFU393260 MPO393258:MPQ393260 MZK393258:MZM393260 NJG393258:NJI393260 NTC393258:NTE393260 OCY393258:ODA393260 OMU393258:OMW393260 OWQ393258:OWS393260 PGM393258:PGO393260 PQI393258:PQK393260 QAE393258:QAG393260 QKA393258:QKC393260 QTW393258:QTY393260 RDS393258:RDU393260 RNO393258:RNQ393260 RXK393258:RXM393260 SHG393258:SHI393260 SRC393258:SRE393260 TAY393258:TBA393260 TKU393258:TKW393260 TUQ393258:TUS393260 UEM393258:UEO393260 UOI393258:UOK393260 UYE393258:UYG393260 VIA393258:VIC393260 VRW393258:VRY393260 WBS393258:WBU393260 WLO393258:WLQ393260 WVK393258:WVM393260 C458794:E458796 IY458794:JA458796 SU458794:SW458796 ACQ458794:ACS458796 AMM458794:AMO458796 AWI458794:AWK458796 BGE458794:BGG458796 BQA458794:BQC458796 BZW458794:BZY458796 CJS458794:CJU458796 CTO458794:CTQ458796 DDK458794:DDM458796 DNG458794:DNI458796 DXC458794:DXE458796 EGY458794:EHA458796 EQU458794:EQW458796 FAQ458794:FAS458796 FKM458794:FKO458796 FUI458794:FUK458796 GEE458794:GEG458796 GOA458794:GOC458796 GXW458794:GXY458796 HHS458794:HHU458796 HRO458794:HRQ458796 IBK458794:IBM458796 ILG458794:ILI458796 IVC458794:IVE458796 JEY458794:JFA458796 JOU458794:JOW458796 JYQ458794:JYS458796 KIM458794:KIO458796 KSI458794:KSK458796 LCE458794:LCG458796 LMA458794:LMC458796 LVW458794:LVY458796 MFS458794:MFU458796 MPO458794:MPQ458796 MZK458794:MZM458796 NJG458794:NJI458796 NTC458794:NTE458796 OCY458794:ODA458796 OMU458794:OMW458796 OWQ458794:OWS458796 PGM458794:PGO458796 PQI458794:PQK458796 QAE458794:QAG458796 QKA458794:QKC458796 QTW458794:QTY458796 RDS458794:RDU458796 RNO458794:RNQ458796 RXK458794:RXM458796 SHG458794:SHI458796 SRC458794:SRE458796 TAY458794:TBA458796 TKU458794:TKW458796 TUQ458794:TUS458796 UEM458794:UEO458796 UOI458794:UOK458796 UYE458794:UYG458796 VIA458794:VIC458796 VRW458794:VRY458796 WBS458794:WBU458796 WLO458794:WLQ458796 WVK458794:WVM458796 C524330:E524332 IY524330:JA524332 SU524330:SW524332 ACQ524330:ACS524332 AMM524330:AMO524332 AWI524330:AWK524332 BGE524330:BGG524332 BQA524330:BQC524332 BZW524330:BZY524332 CJS524330:CJU524332 CTO524330:CTQ524332 DDK524330:DDM524332 DNG524330:DNI524332 DXC524330:DXE524332 EGY524330:EHA524332 EQU524330:EQW524332 FAQ524330:FAS524332 FKM524330:FKO524332 FUI524330:FUK524332 GEE524330:GEG524332 GOA524330:GOC524332 GXW524330:GXY524332 HHS524330:HHU524332 HRO524330:HRQ524332 IBK524330:IBM524332 ILG524330:ILI524332 IVC524330:IVE524332 JEY524330:JFA524332 JOU524330:JOW524332 JYQ524330:JYS524332 KIM524330:KIO524332 KSI524330:KSK524332 LCE524330:LCG524332 LMA524330:LMC524332 LVW524330:LVY524332 MFS524330:MFU524332 MPO524330:MPQ524332 MZK524330:MZM524332 NJG524330:NJI524332 NTC524330:NTE524332 OCY524330:ODA524332 OMU524330:OMW524332 OWQ524330:OWS524332 PGM524330:PGO524332 PQI524330:PQK524332 QAE524330:QAG524332 QKA524330:QKC524332 QTW524330:QTY524332 RDS524330:RDU524332 RNO524330:RNQ524332 RXK524330:RXM524332 SHG524330:SHI524332 SRC524330:SRE524332 TAY524330:TBA524332 TKU524330:TKW524332 TUQ524330:TUS524332 UEM524330:UEO524332 UOI524330:UOK524332 UYE524330:UYG524332 VIA524330:VIC524332 VRW524330:VRY524332 WBS524330:WBU524332 WLO524330:WLQ524332 WVK524330:WVM524332 C589866:E589868 IY589866:JA589868 SU589866:SW589868 ACQ589866:ACS589868 AMM589866:AMO589868 AWI589866:AWK589868 BGE589866:BGG589868 BQA589866:BQC589868 BZW589866:BZY589868 CJS589866:CJU589868 CTO589866:CTQ589868 DDK589866:DDM589868 DNG589866:DNI589868 DXC589866:DXE589868 EGY589866:EHA589868 EQU589866:EQW589868 FAQ589866:FAS589868 FKM589866:FKO589868 FUI589866:FUK589868 GEE589866:GEG589868 GOA589866:GOC589868 GXW589866:GXY589868 HHS589866:HHU589868 HRO589866:HRQ589868 IBK589866:IBM589868 ILG589866:ILI589868 IVC589866:IVE589868 JEY589866:JFA589868 JOU589866:JOW589868 JYQ589866:JYS589868 KIM589866:KIO589868 KSI589866:KSK589868 LCE589866:LCG589868 LMA589866:LMC589868 LVW589866:LVY589868 MFS589866:MFU589868 MPO589866:MPQ589868 MZK589866:MZM589868 NJG589866:NJI589868 NTC589866:NTE589868 OCY589866:ODA589868 OMU589866:OMW589868 OWQ589866:OWS589868 PGM589866:PGO589868 PQI589866:PQK589868 QAE589866:QAG589868 QKA589866:QKC589868 QTW589866:QTY589868 RDS589866:RDU589868 RNO589866:RNQ589868 RXK589866:RXM589868 SHG589866:SHI589868 SRC589866:SRE589868 TAY589866:TBA589868 TKU589866:TKW589868 TUQ589866:TUS589868 UEM589866:UEO589868 UOI589866:UOK589868 UYE589866:UYG589868 VIA589866:VIC589868 VRW589866:VRY589868 WBS589866:WBU589868 WLO589866:WLQ589868 WVK589866:WVM589868 C655402:E655404 IY655402:JA655404 SU655402:SW655404 ACQ655402:ACS655404 AMM655402:AMO655404 AWI655402:AWK655404 BGE655402:BGG655404 BQA655402:BQC655404 BZW655402:BZY655404 CJS655402:CJU655404 CTO655402:CTQ655404 DDK655402:DDM655404 DNG655402:DNI655404 DXC655402:DXE655404 EGY655402:EHA655404 EQU655402:EQW655404 FAQ655402:FAS655404 FKM655402:FKO655404 FUI655402:FUK655404 GEE655402:GEG655404 GOA655402:GOC655404 GXW655402:GXY655404 HHS655402:HHU655404 HRO655402:HRQ655404 IBK655402:IBM655404 ILG655402:ILI655404 IVC655402:IVE655404 JEY655402:JFA655404 JOU655402:JOW655404 JYQ655402:JYS655404 KIM655402:KIO655404 KSI655402:KSK655404 LCE655402:LCG655404 LMA655402:LMC655404 LVW655402:LVY655404 MFS655402:MFU655404 MPO655402:MPQ655404 MZK655402:MZM655404 NJG655402:NJI655404 NTC655402:NTE655404 OCY655402:ODA655404 OMU655402:OMW655404 OWQ655402:OWS655404 PGM655402:PGO655404 PQI655402:PQK655404 QAE655402:QAG655404 QKA655402:QKC655404 QTW655402:QTY655404 RDS655402:RDU655404 RNO655402:RNQ655404 RXK655402:RXM655404 SHG655402:SHI655404 SRC655402:SRE655404 TAY655402:TBA655404 TKU655402:TKW655404 TUQ655402:TUS655404 UEM655402:UEO655404 UOI655402:UOK655404 UYE655402:UYG655404 VIA655402:VIC655404 VRW655402:VRY655404 WBS655402:WBU655404 WLO655402:WLQ655404 WVK655402:WVM655404 C720938:E720940 IY720938:JA720940 SU720938:SW720940 ACQ720938:ACS720940 AMM720938:AMO720940 AWI720938:AWK720940 BGE720938:BGG720940 BQA720938:BQC720940 BZW720938:BZY720940 CJS720938:CJU720940 CTO720938:CTQ720940 DDK720938:DDM720940 DNG720938:DNI720940 DXC720938:DXE720940 EGY720938:EHA720940 EQU720938:EQW720940 FAQ720938:FAS720940 FKM720938:FKO720940 FUI720938:FUK720940 GEE720938:GEG720940 GOA720938:GOC720940 GXW720938:GXY720940 HHS720938:HHU720940 HRO720938:HRQ720940 IBK720938:IBM720940 ILG720938:ILI720940 IVC720938:IVE720940 JEY720938:JFA720940 JOU720938:JOW720940 JYQ720938:JYS720940 KIM720938:KIO720940 KSI720938:KSK720940 LCE720938:LCG720940 LMA720938:LMC720940 LVW720938:LVY720940 MFS720938:MFU720940 MPO720938:MPQ720940 MZK720938:MZM720940 NJG720938:NJI720940 NTC720938:NTE720940 OCY720938:ODA720940 OMU720938:OMW720940 OWQ720938:OWS720940 PGM720938:PGO720940 PQI720938:PQK720940 QAE720938:QAG720940 QKA720938:QKC720940 QTW720938:QTY720940 RDS720938:RDU720940 RNO720938:RNQ720940 RXK720938:RXM720940 SHG720938:SHI720940 SRC720938:SRE720940 TAY720938:TBA720940 TKU720938:TKW720940 TUQ720938:TUS720940 UEM720938:UEO720940 UOI720938:UOK720940 UYE720938:UYG720940 VIA720938:VIC720940 VRW720938:VRY720940 WBS720938:WBU720940 WLO720938:WLQ720940 WVK720938:WVM720940 C786474:E786476 IY786474:JA786476 SU786474:SW786476 ACQ786474:ACS786476 AMM786474:AMO786476 AWI786474:AWK786476 BGE786474:BGG786476 BQA786474:BQC786476 BZW786474:BZY786476 CJS786474:CJU786476 CTO786474:CTQ786476 DDK786474:DDM786476 DNG786474:DNI786476 DXC786474:DXE786476 EGY786474:EHA786476 EQU786474:EQW786476 FAQ786474:FAS786476 FKM786474:FKO786476 FUI786474:FUK786476 GEE786474:GEG786476 GOA786474:GOC786476 GXW786474:GXY786476 HHS786474:HHU786476 HRO786474:HRQ786476 IBK786474:IBM786476 ILG786474:ILI786476 IVC786474:IVE786476 JEY786474:JFA786476 JOU786474:JOW786476 JYQ786474:JYS786476 KIM786474:KIO786476 KSI786474:KSK786476 LCE786474:LCG786476 LMA786474:LMC786476 LVW786474:LVY786476 MFS786474:MFU786476 MPO786474:MPQ786476 MZK786474:MZM786476 NJG786474:NJI786476 NTC786474:NTE786476 OCY786474:ODA786476 OMU786474:OMW786476 OWQ786474:OWS786476 PGM786474:PGO786476 PQI786474:PQK786476 QAE786474:QAG786476 QKA786474:QKC786476 QTW786474:QTY786476 RDS786474:RDU786476 RNO786474:RNQ786476 RXK786474:RXM786476 SHG786474:SHI786476 SRC786474:SRE786476 TAY786474:TBA786476 TKU786474:TKW786476 TUQ786474:TUS786476 UEM786474:UEO786476 UOI786474:UOK786476 UYE786474:UYG786476 VIA786474:VIC786476 VRW786474:VRY786476 WBS786474:WBU786476 WLO786474:WLQ786476 WVK786474:WVM786476 C852010:E852012 IY852010:JA852012 SU852010:SW852012 ACQ852010:ACS852012 AMM852010:AMO852012 AWI852010:AWK852012 BGE852010:BGG852012 BQA852010:BQC852012 BZW852010:BZY852012 CJS852010:CJU852012 CTO852010:CTQ852012 DDK852010:DDM852012 DNG852010:DNI852012 DXC852010:DXE852012 EGY852010:EHA852012 EQU852010:EQW852012 FAQ852010:FAS852012 FKM852010:FKO852012 FUI852010:FUK852012 GEE852010:GEG852012 GOA852010:GOC852012 GXW852010:GXY852012 HHS852010:HHU852012 HRO852010:HRQ852012 IBK852010:IBM852012 ILG852010:ILI852012 IVC852010:IVE852012 JEY852010:JFA852012 JOU852010:JOW852012 JYQ852010:JYS852012 KIM852010:KIO852012 KSI852010:KSK852012 LCE852010:LCG852012 LMA852010:LMC852012 LVW852010:LVY852012 MFS852010:MFU852012 MPO852010:MPQ852012 MZK852010:MZM852012 NJG852010:NJI852012 NTC852010:NTE852012 OCY852010:ODA852012 OMU852010:OMW852012 OWQ852010:OWS852012 PGM852010:PGO852012 PQI852010:PQK852012 QAE852010:QAG852012 QKA852010:QKC852012 QTW852010:QTY852012 RDS852010:RDU852012 RNO852010:RNQ852012 RXK852010:RXM852012 SHG852010:SHI852012 SRC852010:SRE852012 TAY852010:TBA852012 TKU852010:TKW852012 TUQ852010:TUS852012 UEM852010:UEO852012 UOI852010:UOK852012 UYE852010:UYG852012 VIA852010:VIC852012 VRW852010:VRY852012 WBS852010:WBU852012 WLO852010:WLQ852012 WVK852010:WVM852012 C917546:E917548 IY917546:JA917548 SU917546:SW917548 ACQ917546:ACS917548 AMM917546:AMO917548 AWI917546:AWK917548 BGE917546:BGG917548 BQA917546:BQC917548 BZW917546:BZY917548 CJS917546:CJU917548 CTO917546:CTQ917548 DDK917546:DDM917548 DNG917546:DNI917548 DXC917546:DXE917548 EGY917546:EHA917548 EQU917546:EQW917548 FAQ917546:FAS917548 FKM917546:FKO917548 FUI917546:FUK917548 GEE917546:GEG917548 GOA917546:GOC917548 GXW917546:GXY917548 HHS917546:HHU917548 HRO917546:HRQ917548 IBK917546:IBM917548 ILG917546:ILI917548 IVC917546:IVE917548 JEY917546:JFA917548 JOU917546:JOW917548 JYQ917546:JYS917548 KIM917546:KIO917548 KSI917546:KSK917548 LCE917546:LCG917548 LMA917546:LMC917548 LVW917546:LVY917548 MFS917546:MFU917548 MPO917546:MPQ917548 MZK917546:MZM917548 NJG917546:NJI917548 NTC917546:NTE917548 OCY917546:ODA917548 OMU917546:OMW917548 OWQ917546:OWS917548 PGM917546:PGO917548 PQI917546:PQK917548 QAE917546:QAG917548 QKA917546:QKC917548 QTW917546:QTY917548 RDS917546:RDU917548 RNO917546:RNQ917548 RXK917546:RXM917548 SHG917546:SHI917548 SRC917546:SRE917548 TAY917546:TBA917548 TKU917546:TKW917548 TUQ917546:TUS917548 UEM917546:UEO917548 UOI917546:UOK917548 UYE917546:UYG917548 VIA917546:VIC917548 VRW917546:VRY917548 WBS917546:WBU917548 WLO917546:WLQ917548 WVK917546:WVM917548 C983082:E983084 IY983082:JA983084 SU983082:SW983084 ACQ983082:ACS983084 AMM983082:AMO983084 AWI983082:AWK983084 BGE983082:BGG983084 BQA983082:BQC983084 BZW983082:BZY983084 CJS983082:CJU983084 CTO983082:CTQ983084 DDK983082:DDM983084 DNG983082:DNI983084 DXC983082:DXE983084 EGY983082:EHA983084 EQU983082:EQW983084 FAQ983082:FAS983084 FKM983082:FKO983084 FUI983082:FUK983084 GEE983082:GEG983084 GOA983082:GOC983084 GXW983082:GXY983084 HHS983082:HHU983084 HRO983082:HRQ983084 IBK983082:IBM983084 ILG983082:ILI983084 IVC983082:IVE983084 JEY983082:JFA983084 JOU983082:JOW983084 JYQ983082:JYS983084 KIM983082:KIO983084 KSI983082:KSK983084 LCE983082:LCG983084 LMA983082:LMC983084 LVW983082:LVY983084 MFS983082:MFU983084 MPO983082:MPQ983084 MZK983082:MZM983084 NJG983082:NJI983084 NTC983082:NTE983084 OCY983082:ODA983084 OMU983082:OMW983084 OWQ983082:OWS983084 PGM983082:PGO983084 PQI983082:PQK983084 QAE983082:QAG983084 QKA983082:QKC983084 QTW983082:QTY983084 RDS983082:RDU983084 RNO983082:RNQ983084 RXK983082:RXM983084 SHG983082:SHI983084 SRC983082:SRE983084 TAY983082:TBA983084 TKU983082:TKW983084 TUQ983082:TUS983084 UEM983082:UEO983084 UOI983082:UOK983084 UYE983082:UYG983084 VIA983082:VIC983084 VRW983082:VRY983084 WBS983082:WBU983084 WLO983082:WLQ983084 WVK983082:WVM983084 C118:E120 IY118:JA120 SU118:SW120 ACQ118:ACS120 AMM118:AMO120 AWI118:AWK120 BGE118:BGG120 BQA118:BQC120 BZW118:BZY120 CJS118:CJU120 CTO118:CTQ120 DDK118:DDM120 DNG118:DNI120 DXC118:DXE120 EGY118:EHA120 EQU118:EQW120 FAQ118:FAS120 FKM118:FKO120 FUI118:FUK120 GEE118:GEG120 GOA118:GOC120 GXW118:GXY120 HHS118:HHU120 HRO118:HRQ120 IBK118:IBM120 ILG118:ILI120 IVC118:IVE120 JEY118:JFA120 JOU118:JOW120 JYQ118:JYS120 KIM118:KIO120 KSI118:KSK120 LCE118:LCG120 LMA118:LMC120 LVW118:LVY120 MFS118:MFU120 MPO118:MPQ120 MZK118:MZM120 NJG118:NJI120 NTC118:NTE120 OCY118:ODA120 OMU118:OMW120 OWQ118:OWS120 PGM118:PGO120 PQI118:PQK120 QAE118:QAG120 QKA118:QKC120 QTW118:QTY120 RDS118:RDU120 RNO118:RNQ120 RXK118:RXM120 SHG118:SHI120 SRC118:SRE120 TAY118:TBA120 TKU118:TKW120 TUQ118:TUS120 UEM118:UEO120 UOI118:UOK120 UYE118:UYG120 VIA118:VIC120 VRW118:VRY120 WBS118:WBU120 WLO118:WLQ120 WVK118:WVM120 C65654:E65656 IY65654:JA65656 SU65654:SW65656 ACQ65654:ACS65656 AMM65654:AMO65656 AWI65654:AWK65656 BGE65654:BGG65656 BQA65654:BQC65656 BZW65654:BZY65656 CJS65654:CJU65656 CTO65654:CTQ65656 DDK65654:DDM65656 DNG65654:DNI65656 DXC65654:DXE65656 EGY65654:EHA65656 EQU65654:EQW65656 FAQ65654:FAS65656 FKM65654:FKO65656 FUI65654:FUK65656 GEE65654:GEG65656 GOA65654:GOC65656 GXW65654:GXY65656 HHS65654:HHU65656 HRO65654:HRQ65656 IBK65654:IBM65656 ILG65654:ILI65656 IVC65654:IVE65656 JEY65654:JFA65656 JOU65654:JOW65656 JYQ65654:JYS65656 KIM65654:KIO65656 KSI65654:KSK65656 LCE65654:LCG65656 LMA65654:LMC65656 LVW65654:LVY65656 MFS65654:MFU65656 MPO65654:MPQ65656 MZK65654:MZM65656 NJG65654:NJI65656 NTC65654:NTE65656 OCY65654:ODA65656 OMU65654:OMW65656 OWQ65654:OWS65656 PGM65654:PGO65656 PQI65654:PQK65656 QAE65654:QAG65656 QKA65654:QKC65656 QTW65654:QTY65656 RDS65654:RDU65656 RNO65654:RNQ65656 RXK65654:RXM65656 SHG65654:SHI65656 SRC65654:SRE65656 TAY65654:TBA65656 TKU65654:TKW65656 TUQ65654:TUS65656 UEM65654:UEO65656 UOI65654:UOK65656 UYE65654:UYG65656 VIA65654:VIC65656 VRW65654:VRY65656 WBS65654:WBU65656 WLO65654:WLQ65656 WVK65654:WVM65656 C131190:E131192 IY131190:JA131192 SU131190:SW131192 ACQ131190:ACS131192 AMM131190:AMO131192 AWI131190:AWK131192 BGE131190:BGG131192 BQA131190:BQC131192 BZW131190:BZY131192 CJS131190:CJU131192 CTO131190:CTQ131192 DDK131190:DDM131192 DNG131190:DNI131192 DXC131190:DXE131192 EGY131190:EHA131192 EQU131190:EQW131192 FAQ131190:FAS131192 FKM131190:FKO131192 FUI131190:FUK131192 GEE131190:GEG131192 GOA131190:GOC131192 GXW131190:GXY131192 HHS131190:HHU131192 HRO131190:HRQ131192 IBK131190:IBM131192 ILG131190:ILI131192 IVC131190:IVE131192 JEY131190:JFA131192 JOU131190:JOW131192 JYQ131190:JYS131192 KIM131190:KIO131192 KSI131190:KSK131192 LCE131190:LCG131192 LMA131190:LMC131192 LVW131190:LVY131192 MFS131190:MFU131192 MPO131190:MPQ131192 MZK131190:MZM131192 NJG131190:NJI131192 NTC131190:NTE131192 OCY131190:ODA131192 OMU131190:OMW131192 OWQ131190:OWS131192 PGM131190:PGO131192 PQI131190:PQK131192 QAE131190:QAG131192 QKA131190:QKC131192 QTW131190:QTY131192 RDS131190:RDU131192 RNO131190:RNQ131192 RXK131190:RXM131192 SHG131190:SHI131192 SRC131190:SRE131192 TAY131190:TBA131192 TKU131190:TKW131192 TUQ131190:TUS131192 UEM131190:UEO131192 UOI131190:UOK131192 UYE131190:UYG131192 VIA131190:VIC131192 VRW131190:VRY131192 WBS131190:WBU131192 WLO131190:WLQ131192 WVK131190:WVM131192 C196726:E196728 IY196726:JA196728 SU196726:SW196728 ACQ196726:ACS196728 AMM196726:AMO196728 AWI196726:AWK196728 BGE196726:BGG196728 BQA196726:BQC196728 BZW196726:BZY196728 CJS196726:CJU196728 CTO196726:CTQ196728 DDK196726:DDM196728 DNG196726:DNI196728 DXC196726:DXE196728 EGY196726:EHA196728 EQU196726:EQW196728 FAQ196726:FAS196728 FKM196726:FKO196728 FUI196726:FUK196728 GEE196726:GEG196728 GOA196726:GOC196728 GXW196726:GXY196728 HHS196726:HHU196728 HRO196726:HRQ196728 IBK196726:IBM196728 ILG196726:ILI196728 IVC196726:IVE196728 JEY196726:JFA196728 JOU196726:JOW196728 JYQ196726:JYS196728 KIM196726:KIO196728 KSI196726:KSK196728 LCE196726:LCG196728 LMA196726:LMC196728 LVW196726:LVY196728 MFS196726:MFU196728 MPO196726:MPQ196728 MZK196726:MZM196728 NJG196726:NJI196728 NTC196726:NTE196728 OCY196726:ODA196728 OMU196726:OMW196728 OWQ196726:OWS196728 PGM196726:PGO196728 PQI196726:PQK196728 QAE196726:QAG196728 QKA196726:QKC196728 QTW196726:QTY196728 RDS196726:RDU196728 RNO196726:RNQ196728 RXK196726:RXM196728 SHG196726:SHI196728 SRC196726:SRE196728 TAY196726:TBA196728 TKU196726:TKW196728 TUQ196726:TUS196728 UEM196726:UEO196728 UOI196726:UOK196728 UYE196726:UYG196728 VIA196726:VIC196728 VRW196726:VRY196728 WBS196726:WBU196728 WLO196726:WLQ196728 WVK196726:WVM196728 C262262:E262264 IY262262:JA262264 SU262262:SW262264 ACQ262262:ACS262264 AMM262262:AMO262264 AWI262262:AWK262264 BGE262262:BGG262264 BQA262262:BQC262264 BZW262262:BZY262264 CJS262262:CJU262264 CTO262262:CTQ262264 DDK262262:DDM262264 DNG262262:DNI262264 DXC262262:DXE262264 EGY262262:EHA262264 EQU262262:EQW262264 FAQ262262:FAS262264 FKM262262:FKO262264 FUI262262:FUK262264 GEE262262:GEG262264 GOA262262:GOC262264 GXW262262:GXY262264 HHS262262:HHU262264 HRO262262:HRQ262264 IBK262262:IBM262264 ILG262262:ILI262264 IVC262262:IVE262264 JEY262262:JFA262264 JOU262262:JOW262264 JYQ262262:JYS262264 KIM262262:KIO262264 KSI262262:KSK262264 LCE262262:LCG262264 LMA262262:LMC262264 LVW262262:LVY262264 MFS262262:MFU262264 MPO262262:MPQ262264 MZK262262:MZM262264 NJG262262:NJI262264 NTC262262:NTE262264 OCY262262:ODA262264 OMU262262:OMW262264 OWQ262262:OWS262264 PGM262262:PGO262264 PQI262262:PQK262264 QAE262262:QAG262264 QKA262262:QKC262264 QTW262262:QTY262264 RDS262262:RDU262264 RNO262262:RNQ262264 RXK262262:RXM262264 SHG262262:SHI262264 SRC262262:SRE262264 TAY262262:TBA262264 TKU262262:TKW262264 TUQ262262:TUS262264 UEM262262:UEO262264 UOI262262:UOK262264 UYE262262:UYG262264 VIA262262:VIC262264 VRW262262:VRY262264 WBS262262:WBU262264 WLO262262:WLQ262264 WVK262262:WVM262264 C327798:E327800 IY327798:JA327800 SU327798:SW327800 ACQ327798:ACS327800 AMM327798:AMO327800 AWI327798:AWK327800 BGE327798:BGG327800 BQA327798:BQC327800 BZW327798:BZY327800 CJS327798:CJU327800 CTO327798:CTQ327800 DDK327798:DDM327800 DNG327798:DNI327800 DXC327798:DXE327800 EGY327798:EHA327800 EQU327798:EQW327800 FAQ327798:FAS327800 FKM327798:FKO327800 FUI327798:FUK327800 GEE327798:GEG327800 GOA327798:GOC327800 GXW327798:GXY327800 HHS327798:HHU327800 HRO327798:HRQ327800 IBK327798:IBM327800 ILG327798:ILI327800 IVC327798:IVE327800 JEY327798:JFA327800 JOU327798:JOW327800 JYQ327798:JYS327800 KIM327798:KIO327800 KSI327798:KSK327800 LCE327798:LCG327800 LMA327798:LMC327800 LVW327798:LVY327800 MFS327798:MFU327800 MPO327798:MPQ327800 MZK327798:MZM327800 NJG327798:NJI327800 NTC327798:NTE327800 OCY327798:ODA327800 OMU327798:OMW327800 OWQ327798:OWS327800 PGM327798:PGO327800 PQI327798:PQK327800 QAE327798:QAG327800 QKA327798:QKC327800 QTW327798:QTY327800 RDS327798:RDU327800 RNO327798:RNQ327800 RXK327798:RXM327800 SHG327798:SHI327800 SRC327798:SRE327800 TAY327798:TBA327800 TKU327798:TKW327800 TUQ327798:TUS327800 UEM327798:UEO327800 UOI327798:UOK327800 UYE327798:UYG327800 VIA327798:VIC327800 VRW327798:VRY327800 WBS327798:WBU327800 WLO327798:WLQ327800 WVK327798:WVM327800 C393334:E393336 IY393334:JA393336 SU393334:SW393336 ACQ393334:ACS393336 AMM393334:AMO393336 AWI393334:AWK393336 BGE393334:BGG393336 BQA393334:BQC393336 BZW393334:BZY393336 CJS393334:CJU393336 CTO393334:CTQ393336 DDK393334:DDM393336 DNG393334:DNI393336 DXC393334:DXE393336 EGY393334:EHA393336 EQU393334:EQW393336 FAQ393334:FAS393336 FKM393334:FKO393336 FUI393334:FUK393336 GEE393334:GEG393336 GOA393334:GOC393336 GXW393334:GXY393336 HHS393334:HHU393336 HRO393334:HRQ393336 IBK393334:IBM393336 ILG393334:ILI393336 IVC393334:IVE393336 JEY393334:JFA393336 JOU393334:JOW393336 JYQ393334:JYS393336 KIM393334:KIO393336 KSI393334:KSK393336 LCE393334:LCG393336 LMA393334:LMC393336 LVW393334:LVY393336 MFS393334:MFU393336 MPO393334:MPQ393336 MZK393334:MZM393336 NJG393334:NJI393336 NTC393334:NTE393336 OCY393334:ODA393336 OMU393334:OMW393336 OWQ393334:OWS393336 PGM393334:PGO393336 PQI393334:PQK393336 QAE393334:QAG393336 QKA393334:QKC393336 QTW393334:QTY393336 RDS393334:RDU393336 RNO393334:RNQ393336 RXK393334:RXM393336 SHG393334:SHI393336 SRC393334:SRE393336 TAY393334:TBA393336 TKU393334:TKW393336 TUQ393334:TUS393336 UEM393334:UEO393336 UOI393334:UOK393336 UYE393334:UYG393336 VIA393334:VIC393336 VRW393334:VRY393336 WBS393334:WBU393336 WLO393334:WLQ393336 WVK393334:WVM393336 C458870:E458872 IY458870:JA458872 SU458870:SW458872 ACQ458870:ACS458872 AMM458870:AMO458872 AWI458870:AWK458872 BGE458870:BGG458872 BQA458870:BQC458872 BZW458870:BZY458872 CJS458870:CJU458872 CTO458870:CTQ458872 DDK458870:DDM458872 DNG458870:DNI458872 DXC458870:DXE458872 EGY458870:EHA458872 EQU458870:EQW458872 FAQ458870:FAS458872 FKM458870:FKO458872 FUI458870:FUK458872 GEE458870:GEG458872 GOA458870:GOC458872 GXW458870:GXY458872 HHS458870:HHU458872 HRO458870:HRQ458872 IBK458870:IBM458872 ILG458870:ILI458872 IVC458870:IVE458872 JEY458870:JFA458872 JOU458870:JOW458872 JYQ458870:JYS458872 KIM458870:KIO458872 KSI458870:KSK458872 LCE458870:LCG458872 LMA458870:LMC458872 LVW458870:LVY458872 MFS458870:MFU458872 MPO458870:MPQ458872 MZK458870:MZM458872 NJG458870:NJI458872 NTC458870:NTE458872 OCY458870:ODA458872 OMU458870:OMW458872 OWQ458870:OWS458872 PGM458870:PGO458872 PQI458870:PQK458872 QAE458870:QAG458872 QKA458870:QKC458872 QTW458870:QTY458872 RDS458870:RDU458872 RNO458870:RNQ458872 RXK458870:RXM458872 SHG458870:SHI458872 SRC458870:SRE458872 TAY458870:TBA458872 TKU458870:TKW458872 TUQ458870:TUS458872 UEM458870:UEO458872 UOI458870:UOK458872 UYE458870:UYG458872 VIA458870:VIC458872 VRW458870:VRY458872 WBS458870:WBU458872 WLO458870:WLQ458872 WVK458870:WVM458872 C524406:E524408 IY524406:JA524408 SU524406:SW524408 ACQ524406:ACS524408 AMM524406:AMO524408 AWI524406:AWK524408 BGE524406:BGG524408 BQA524406:BQC524408 BZW524406:BZY524408 CJS524406:CJU524408 CTO524406:CTQ524408 DDK524406:DDM524408 DNG524406:DNI524408 DXC524406:DXE524408 EGY524406:EHA524408 EQU524406:EQW524408 FAQ524406:FAS524408 FKM524406:FKO524408 FUI524406:FUK524408 GEE524406:GEG524408 GOA524406:GOC524408 GXW524406:GXY524408 HHS524406:HHU524408 HRO524406:HRQ524408 IBK524406:IBM524408 ILG524406:ILI524408 IVC524406:IVE524408 JEY524406:JFA524408 JOU524406:JOW524408 JYQ524406:JYS524408 KIM524406:KIO524408 KSI524406:KSK524408 LCE524406:LCG524408 LMA524406:LMC524408 LVW524406:LVY524408 MFS524406:MFU524408 MPO524406:MPQ524408 MZK524406:MZM524408 NJG524406:NJI524408 NTC524406:NTE524408 OCY524406:ODA524408 OMU524406:OMW524408 OWQ524406:OWS524408 PGM524406:PGO524408 PQI524406:PQK524408 QAE524406:QAG524408 QKA524406:QKC524408 QTW524406:QTY524408 RDS524406:RDU524408 RNO524406:RNQ524408 RXK524406:RXM524408 SHG524406:SHI524408 SRC524406:SRE524408 TAY524406:TBA524408 TKU524406:TKW524408 TUQ524406:TUS524408 UEM524406:UEO524408 UOI524406:UOK524408 UYE524406:UYG524408 VIA524406:VIC524408 VRW524406:VRY524408 WBS524406:WBU524408 WLO524406:WLQ524408 WVK524406:WVM524408 C589942:E589944 IY589942:JA589944 SU589942:SW589944 ACQ589942:ACS589944 AMM589942:AMO589944 AWI589942:AWK589944 BGE589942:BGG589944 BQA589942:BQC589944 BZW589942:BZY589944 CJS589942:CJU589944 CTO589942:CTQ589944 DDK589942:DDM589944 DNG589942:DNI589944 DXC589942:DXE589944 EGY589942:EHA589944 EQU589942:EQW589944 FAQ589942:FAS589944 FKM589942:FKO589944 FUI589942:FUK589944 GEE589942:GEG589944 GOA589942:GOC589944 GXW589942:GXY589944 HHS589942:HHU589944 HRO589942:HRQ589944 IBK589942:IBM589944 ILG589942:ILI589944 IVC589942:IVE589944 JEY589942:JFA589944 JOU589942:JOW589944 JYQ589942:JYS589944 KIM589942:KIO589944 KSI589942:KSK589944 LCE589942:LCG589944 LMA589942:LMC589944 LVW589942:LVY589944 MFS589942:MFU589944 MPO589942:MPQ589944 MZK589942:MZM589944 NJG589942:NJI589944 NTC589942:NTE589944 OCY589942:ODA589944 OMU589942:OMW589944 OWQ589942:OWS589944 PGM589942:PGO589944 PQI589942:PQK589944 QAE589942:QAG589944 QKA589942:QKC589944 QTW589942:QTY589944 RDS589942:RDU589944 RNO589942:RNQ589944 RXK589942:RXM589944 SHG589942:SHI589944 SRC589942:SRE589944 TAY589942:TBA589944 TKU589942:TKW589944 TUQ589942:TUS589944 UEM589942:UEO589944 UOI589942:UOK589944 UYE589942:UYG589944 VIA589942:VIC589944 VRW589942:VRY589944 WBS589942:WBU589944 WLO589942:WLQ589944 WVK589942:WVM589944 C655478:E655480 IY655478:JA655480 SU655478:SW655480 ACQ655478:ACS655480 AMM655478:AMO655480 AWI655478:AWK655480 BGE655478:BGG655480 BQA655478:BQC655480 BZW655478:BZY655480 CJS655478:CJU655480 CTO655478:CTQ655480 DDK655478:DDM655480 DNG655478:DNI655480 DXC655478:DXE655480 EGY655478:EHA655480 EQU655478:EQW655480 FAQ655478:FAS655480 FKM655478:FKO655480 FUI655478:FUK655480 GEE655478:GEG655480 GOA655478:GOC655480 GXW655478:GXY655480 HHS655478:HHU655480 HRO655478:HRQ655480 IBK655478:IBM655480 ILG655478:ILI655480 IVC655478:IVE655480 JEY655478:JFA655480 JOU655478:JOW655480 JYQ655478:JYS655480 KIM655478:KIO655480 KSI655478:KSK655480 LCE655478:LCG655480 LMA655478:LMC655480 LVW655478:LVY655480 MFS655478:MFU655480 MPO655478:MPQ655480 MZK655478:MZM655480 NJG655478:NJI655480 NTC655478:NTE655480 OCY655478:ODA655480 OMU655478:OMW655480 OWQ655478:OWS655480 PGM655478:PGO655480 PQI655478:PQK655480 QAE655478:QAG655480 QKA655478:QKC655480 QTW655478:QTY655480 RDS655478:RDU655480 RNO655478:RNQ655480 RXK655478:RXM655480 SHG655478:SHI655480 SRC655478:SRE655480 TAY655478:TBA655480 TKU655478:TKW655480 TUQ655478:TUS655480 UEM655478:UEO655480 UOI655478:UOK655480 UYE655478:UYG655480 VIA655478:VIC655480 VRW655478:VRY655480 WBS655478:WBU655480 WLO655478:WLQ655480 WVK655478:WVM655480 C721014:E721016 IY721014:JA721016 SU721014:SW721016 ACQ721014:ACS721016 AMM721014:AMO721016 AWI721014:AWK721016 BGE721014:BGG721016 BQA721014:BQC721016 BZW721014:BZY721016 CJS721014:CJU721016 CTO721014:CTQ721016 DDK721014:DDM721016 DNG721014:DNI721016 DXC721014:DXE721016 EGY721014:EHA721016 EQU721014:EQW721016 FAQ721014:FAS721016 FKM721014:FKO721016 FUI721014:FUK721016 GEE721014:GEG721016 GOA721014:GOC721016 GXW721014:GXY721016 HHS721014:HHU721016 HRO721014:HRQ721016 IBK721014:IBM721016 ILG721014:ILI721016 IVC721014:IVE721016 JEY721014:JFA721016 JOU721014:JOW721016 JYQ721014:JYS721016 KIM721014:KIO721016 KSI721014:KSK721016 LCE721014:LCG721016 LMA721014:LMC721016 LVW721014:LVY721016 MFS721014:MFU721016 MPO721014:MPQ721016 MZK721014:MZM721016 NJG721014:NJI721016 NTC721014:NTE721016 OCY721014:ODA721016 OMU721014:OMW721016 OWQ721014:OWS721016 PGM721014:PGO721016 PQI721014:PQK721016 QAE721014:QAG721016 QKA721014:QKC721016 QTW721014:QTY721016 RDS721014:RDU721016 RNO721014:RNQ721016 RXK721014:RXM721016 SHG721014:SHI721016 SRC721014:SRE721016 TAY721014:TBA721016 TKU721014:TKW721016 TUQ721014:TUS721016 UEM721014:UEO721016 UOI721014:UOK721016 UYE721014:UYG721016 VIA721014:VIC721016 VRW721014:VRY721016 WBS721014:WBU721016 WLO721014:WLQ721016 WVK721014:WVM721016 C786550:E786552 IY786550:JA786552 SU786550:SW786552 ACQ786550:ACS786552 AMM786550:AMO786552 AWI786550:AWK786552 BGE786550:BGG786552 BQA786550:BQC786552 BZW786550:BZY786552 CJS786550:CJU786552 CTO786550:CTQ786552 DDK786550:DDM786552 DNG786550:DNI786552 DXC786550:DXE786552 EGY786550:EHA786552 EQU786550:EQW786552 FAQ786550:FAS786552 FKM786550:FKO786552 FUI786550:FUK786552 GEE786550:GEG786552 GOA786550:GOC786552 GXW786550:GXY786552 HHS786550:HHU786552 HRO786550:HRQ786552 IBK786550:IBM786552 ILG786550:ILI786552 IVC786550:IVE786552 JEY786550:JFA786552 JOU786550:JOW786552 JYQ786550:JYS786552 KIM786550:KIO786552 KSI786550:KSK786552 LCE786550:LCG786552 LMA786550:LMC786552 LVW786550:LVY786552 MFS786550:MFU786552 MPO786550:MPQ786552 MZK786550:MZM786552 NJG786550:NJI786552 NTC786550:NTE786552 OCY786550:ODA786552 OMU786550:OMW786552 OWQ786550:OWS786552 PGM786550:PGO786552 PQI786550:PQK786552 QAE786550:QAG786552 QKA786550:QKC786552 QTW786550:QTY786552 RDS786550:RDU786552 RNO786550:RNQ786552 RXK786550:RXM786552 SHG786550:SHI786552 SRC786550:SRE786552 TAY786550:TBA786552 TKU786550:TKW786552 TUQ786550:TUS786552 UEM786550:UEO786552 UOI786550:UOK786552 UYE786550:UYG786552 VIA786550:VIC786552 VRW786550:VRY786552 WBS786550:WBU786552 WLO786550:WLQ786552 WVK786550:WVM786552 C852086:E852088 IY852086:JA852088 SU852086:SW852088 ACQ852086:ACS852088 AMM852086:AMO852088 AWI852086:AWK852088 BGE852086:BGG852088 BQA852086:BQC852088 BZW852086:BZY852088 CJS852086:CJU852088 CTO852086:CTQ852088 DDK852086:DDM852088 DNG852086:DNI852088 DXC852086:DXE852088 EGY852086:EHA852088 EQU852086:EQW852088 FAQ852086:FAS852088 FKM852086:FKO852088 FUI852086:FUK852088 GEE852086:GEG852088 GOA852086:GOC852088 GXW852086:GXY852088 HHS852086:HHU852088 HRO852086:HRQ852088 IBK852086:IBM852088 ILG852086:ILI852088 IVC852086:IVE852088 JEY852086:JFA852088 JOU852086:JOW852088 JYQ852086:JYS852088 KIM852086:KIO852088 KSI852086:KSK852088 LCE852086:LCG852088 LMA852086:LMC852088 LVW852086:LVY852088 MFS852086:MFU852088 MPO852086:MPQ852088 MZK852086:MZM852088 NJG852086:NJI852088 NTC852086:NTE852088 OCY852086:ODA852088 OMU852086:OMW852088 OWQ852086:OWS852088 PGM852086:PGO852088 PQI852086:PQK852088 QAE852086:QAG852088 QKA852086:QKC852088 QTW852086:QTY852088 RDS852086:RDU852088 RNO852086:RNQ852088 RXK852086:RXM852088 SHG852086:SHI852088 SRC852086:SRE852088 TAY852086:TBA852088 TKU852086:TKW852088 TUQ852086:TUS852088 UEM852086:UEO852088 UOI852086:UOK852088 UYE852086:UYG852088 VIA852086:VIC852088 VRW852086:VRY852088 WBS852086:WBU852088 WLO852086:WLQ852088 WVK852086:WVM852088 C917622:E917624 IY917622:JA917624 SU917622:SW917624 ACQ917622:ACS917624 AMM917622:AMO917624 AWI917622:AWK917624 BGE917622:BGG917624 BQA917622:BQC917624 BZW917622:BZY917624 CJS917622:CJU917624 CTO917622:CTQ917624 DDK917622:DDM917624 DNG917622:DNI917624 DXC917622:DXE917624 EGY917622:EHA917624 EQU917622:EQW917624 FAQ917622:FAS917624 FKM917622:FKO917624 FUI917622:FUK917624 GEE917622:GEG917624 GOA917622:GOC917624 GXW917622:GXY917624 HHS917622:HHU917624 HRO917622:HRQ917624 IBK917622:IBM917624 ILG917622:ILI917624 IVC917622:IVE917624 JEY917622:JFA917624 JOU917622:JOW917624 JYQ917622:JYS917624 KIM917622:KIO917624 KSI917622:KSK917624 LCE917622:LCG917624 LMA917622:LMC917624 LVW917622:LVY917624 MFS917622:MFU917624 MPO917622:MPQ917624 MZK917622:MZM917624 NJG917622:NJI917624 NTC917622:NTE917624 OCY917622:ODA917624 OMU917622:OMW917624 OWQ917622:OWS917624 PGM917622:PGO917624 PQI917622:PQK917624 QAE917622:QAG917624 QKA917622:QKC917624 QTW917622:QTY917624 RDS917622:RDU917624 RNO917622:RNQ917624 RXK917622:RXM917624 SHG917622:SHI917624 SRC917622:SRE917624 TAY917622:TBA917624 TKU917622:TKW917624 TUQ917622:TUS917624 UEM917622:UEO917624 UOI917622:UOK917624 UYE917622:UYG917624 VIA917622:VIC917624 VRW917622:VRY917624 WBS917622:WBU917624 WLO917622:WLQ917624 WVK917622:WVM917624 C983158:E983160 IY983158:JA983160 SU983158:SW983160 ACQ983158:ACS983160 AMM983158:AMO983160 AWI983158:AWK983160 BGE983158:BGG983160 BQA983158:BQC983160 BZW983158:BZY983160 CJS983158:CJU983160 CTO983158:CTQ983160 DDK983158:DDM983160 DNG983158:DNI983160 DXC983158:DXE983160 EGY983158:EHA983160 EQU983158:EQW983160 FAQ983158:FAS983160 FKM983158:FKO983160 FUI983158:FUK983160 GEE983158:GEG983160 GOA983158:GOC983160 GXW983158:GXY983160 HHS983158:HHU983160 HRO983158:HRQ983160 IBK983158:IBM983160 ILG983158:ILI983160 IVC983158:IVE983160 JEY983158:JFA983160 JOU983158:JOW983160 JYQ983158:JYS983160 KIM983158:KIO983160 KSI983158:KSK983160 LCE983158:LCG983160 LMA983158:LMC983160 LVW983158:LVY983160 MFS983158:MFU983160 MPO983158:MPQ983160 MZK983158:MZM983160 NJG983158:NJI983160 NTC983158:NTE983160 OCY983158:ODA983160 OMU983158:OMW983160 OWQ983158:OWS983160 PGM983158:PGO983160 PQI983158:PQK983160 QAE983158:QAG983160 QKA983158:QKC983160 QTW983158:QTY983160 RDS983158:RDU983160 RNO983158:RNQ983160 RXK983158:RXM983160 SHG983158:SHI983160 SRC983158:SRE983160 TAY983158:TBA983160 TKU983158:TKW983160 TUQ983158:TUS983160 UEM983158:UEO983160 UOI983158:UOK983160 UYE983158:UYG983160 VIA983158:VIC983160 VRW983158:VRY983160 WBS983158:WBU983160 WLO983158:WLQ983160 WVK983158:WVM983160"/>
    <dataValidation allowBlank="1" showInputMessage="1" showErrorMessage="1" promptTitle="参加者数入力" prompt="参加者数の実数を半角数字のみで入力してください。" sqref="F34:G35 JB34:JC35 SX34:SY35 ACT34:ACU35 AMP34:AMQ35 AWL34:AWM35 BGH34:BGI35 BQD34:BQE35 BZZ34:CAA35 CJV34:CJW35 CTR34:CTS35 DDN34:DDO35 DNJ34:DNK35 DXF34:DXG35 EHB34:EHC35 EQX34:EQY35 FAT34:FAU35 FKP34:FKQ35 FUL34:FUM35 GEH34:GEI35 GOD34:GOE35 GXZ34:GYA35 HHV34:HHW35 HRR34:HRS35 IBN34:IBO35 ILJ34:ILK35 IVF34:IVG35 JFB34:JFC35 JOX34:JOY35 JYT34:JYU35 KIP34:KIQ35 KSL34:KSM35 LCH34:LCI35 LMD34:LME35 LVZ34:LWA35 MFV34:MFW35 MPR34:MPS35 MZN34:MZO35 NJJ34:NJK35 NTF34:NTG35 ODB34:ODC35 OMX34:OMY35 OWT34:OWU35 PGP34:PGQ35 PQL34:PQM35 QAH34:QAI35 QKD34:QKE35 QTZ34:QUA35 RDV34:RDW35 RNR34:RNS35 RXN34:RXO35 SHJ34:SHK35 SRF34:SRG35 TBB34:TBC35 TKX34:TKY35 TUT34:TUU35 UEP34:UEQ35 UOL34:UOM35 UYH34:UYI35 VID34:VIE35 VRZ34:VSA35 WBV34:WBW35 WLR34:WLS35 WVN34:WVO35 F65570:G65571 JB65570:JC65571 SX65570:SY65571 ACT65570:ACU65571 AMP65570:AMQ65571 AWL65570:AWM65571 BGH65570:BGI65571 BQD65570:BQE65571 BZZ65570:CAA65571 CJV65570:CJW65571 CTR65570:CTS65571 DDN65570:DDO65571 DNJ65570:DNK65571 DXF65570:DXG65571 EHB65570:EHC65571 EQX65570:EQY65571 FAT65570:FAU65571 FKP65570:FKQ65571 FUL65570:FUM65571 GEH65570:GEI65571 GOD65570:GOE65571 GXZ65570:GYA65571 HHV65570:HHW65571 HRR65570:HRS65571 IBN65570:IBO65571 ILJ65570:ILK65571 IVF65570:IVG65571 JFB65570:JFC65571 JOX65570:JOY65571 JYT65570:JYU65571 KIP65570:KIQ65571 KSL65570:KSM65571 LCH65570:LCI65571 LMD65570:LME65571 LVZ65570:LWA65571 MFV65570:MFW65571 MPR65570:MPS65571 MZN65570:MZO65571 NJJ65570:NJK65571 NTF65570:NTG65571 ODB65570:ODC65571 OMX65570:OMY65571 OWT65570:OWU65571 PGP65570:PGQ65571 PQL65570:PQM65571 QAH65570:QAI65571 QKD65570:QKE65571 QTZ65570:QUA65571 RDV65570:RDW65571 RNR65570:RNS65571 RXN65570:RXO65571 SHJ65570:SHK65571 SRF65570:SRG65571 TBB65570:TBC65571 TKX65570:TKY65571 TUT65570:TUU65571 UEP65570:UEQ65571 UOL65570:UOM65571 UYH65570:UYI65571 VID65570:VIE65571 VRZ65570:VSA65571 WBV65570:WBW65571 WLR65570:WLS65571 WVN65570:WVO65571 F131106:G131107 JB131106:JC131107 SX131106:SY131107 ACT131106:ACU131107 AMP131106:AMQ131107 AWL131106:AWM131107 BGH131106:BGI131107 BQD131106:BQE131107 BZZ131106:CAA131107 CJV131106:CJW131107 CTR131106:CTS131107 DDN131106:DDO131107 DNJ131106:DNK131107 DXF131106:DXG131107 EHB131106:EHC131107 EQX131106:EQY131107 FAT131106:FAU131107 FKP131106:FKQ131107 FUL131106:FUM131107 GEH131106:GEI131107 GOD131106:GOE131107 GXZ131106:GYA131107 HHV131106:HHW131107 HRR131106:HRS131107 IBN131106:IBO131107 ILJ131106:ILK131107 IVF131106:IVG131107 JFB131106:JFC131107 JOX131106:JOY131107 JYT131106:JYU131107 KIP131106:KIQ131107 KSL131106:KSM131107 LCH131106:LCI131107 LMD131106:LME131107 LVZ131106:LWA131107 MFV131106:MFW131107 MPR131106:MPS131107 MZN131106:MZO131107 NJJ131106:NJK131107 NTF131106:NTG131107 ODB131106:ODC131107 OMX131106:OMY131107 OWT131106:OWU131107 PGP131106:PGQ131107 PQL131106:PQM131107 QAH131106:QAI131107 QKD131106:QKE131107 QTZ131106:QUA131107 RDV131106:RDW131107 RNR131106:RNS131107 RXN131106:RXO131107 SHJ131106:SHK131107 SRF131106:SRG131107 TBB131106:TBC131107 TKX131106:TKY131107 TUT131106:TUU131107 UEP131106:UEQ131107 UOL131106:UOM131107 UYH131106:UYI131107 VID131106:VIE131107 VRZ131106:VSA131107 WBV131106:WBW131107 WLR131106:WLS131107 WVN131106:WVO131107 F196642:G196643 JB196642:JC196643 SX196642:SY196643 ACT196642:ACU196643 AMP196642:AMQ196643 AWL196642:AWM196643 BGH196642:BGI196643 BQD196642:BQE196643 BZZ196642:CAA196643 CJV196642:CJW196643 CTR196642:CTS196643 DDN196642:DDO196643 DNJ196642:DNK196643 DXF196642:DXG196643 EHB196642:EHC196643 EQX196642:EQY196643 FAT196642:FAU196643 FKP196642:FKQ196643 FUL196642:FUM196643 GEH196642:GEI196643 GOD196642:GOE196643 GXZ196642:GYA196643 HHV196642:HHW196643 HRR196642:HRS196643 IBN196642:IBO196643 ILJ196642:ILK196643 IVF196642:IVG196643 JFB196642:JFC196643 JOX196642:JOY196643 JYT196642:JYU196643 KIP196642:KIQ196643 KSL196642:KSM196643 LCH196642:LCI196643 LMD196642:LME196643 LVZ196642:LWA196643 MFV196642:MFW196643 MPR196642:MPS196643 MZN196642:MZO196643 NJJ196642:NJK196643 NTF196642:NTG196643 ODB196642:ODC196643 OMX196642:OMY196643 OWT196642:OWU196643 PGP196642:PGQ196643 PQL196642:PQM196643 QAH196642:QAI196643 QKD196642:QKE196643 QTZ196642:QUA196643 RDV196642:RDW196643 RNR196642:RNS196643 RXN196642:RXO196643 SHJ196642:SHK196643 SRF196642:SRG196643 TBB196642:TBC196643 TKX196642:TKY196643 TUT196642:TUU196643 UEP196642:UEQ196643 UOL196642:UOM196643 UYH196642:UYI196643 VID196642:VIE196643 VRZ196642:VSA196643 WBV196642:WBW196643 WLR196642:WLS196643 WVN196642:WVO196643 F262178:G262179 JB262178:JC262179 SX262178:SY262179 ACT262178:ACU262179 AMP262178:AMQ262179 AWL262178:AWM262179 BGH262178:BGI262179 BQD262178:BQE262179 BZZ262178:CAA262179 CJV262178:CJW262179 CTR262178:CTS262179 DDN262178:DDO262179 DNJ262178:DNK262179 DXF262178:DXG262179 EHB262178:EHC262179 EQX262178:EQY262179 FAT262178:FAU262179 FKP262178:FKQ262179 FUL262178:FUM262179 GEH262178:GEI262179 GOD262178:GOE262179 GXZ262178:GYA262179 HHV262178:HHW262179 HRR262178:HRS262179 IBN262178:IBO262179 ILJ262178:ILK262179 IVF262178:IVG262179 JFB262178:JFC262179 JOX262178:JOY262179 JYT262178:JYU262179 KIP262178:KIQ262179 KSL262178:KSM262179 LCH262178:LCI262179 LMD262178:LME262179 LVZ262178:LWA262179 MFV262178:MFW262179 MPR262178:MPS262179 MZN262178:MZO262179 NJJ262178:NJK262179 NTF262178:NTG262179 ODB262178:ODC262179 OMX262178:OMY262179 OWT262178:OWU262179 PGP262178:PGQ262179 PQL262178:PQM262179 QAH262178:QAI262179 QKD262178:QKE262179 QTZ262178:QUA262179 RDV262178:RDW262179 RNR262178:RNS262179 RXN262178:RXO262179 SHJ262178:SHK262179 SRF262178:SRG262179 TBB262178:TBC262179 TKX262178:TKY262179 TUT262178:TUU262179 UEP262178:UEQ262179 UOL262178:UOM262179 UYH262178:UYI262179 VID262178:VIE262179 VRZ262178:VSA262179 WBV262178:WBW262179 WLR262178:WLS262179 WVN262178:WVO262179 F327714:G327715 JB327714:JC327715 SX327714:SY327715 ACT327714:ACU327715 AMP327714:AMQ327715 AWL327714:AWM327715 BGH327714:BGI327715 BQD327714:BQE327715 BZZ327714:CAA327715 CJV327714:CJW327715 CTR327714:CTS327715 DDN327714:DDO327715 DNJ327714:DNK327715 DXF327714:DXG327715 EHB327714:EHC327715 EQX327714:EQY327715 FAT327714:FAU327715 FKP327714:FKQ327715 FUL327714:FUM327715 GEH327714:GEI327715 GOD327714:GOE327715 GXZ327714:GYA327715 HHV327714:HHW327715 HRR327714:HRS327715 IBN327714:IBO327715 ILJ327714:ILK327715 IVF327714:IVG327715 JFB327714:JFC327715 JOX327714:JOY327715 JYT327714:JYU327715 KIP327714:KIQ327715 KSL327714:KSM327715 LCH327714:LCI327715 LMD327714:LME327715 LVZ327714:LWA327715 MFV327714:MFW327715 MPR327714:MPS327715 MZN327714:MZO327715 NJJ327714:NJK327715 NTF327714:NTG327715 ODB327714:ODC327715 OMX327714:OMY327715 OWT327714:OWU327715 PGP327714:PGQ327715 PQL327714:PQM327715 QAH327714:QAI327715 QKD327714:QKE327715 QTZ327714:QUA327715 RDV327714:RDW327715 RNR327714:RNS327715 RXN327714:RXO327715 SHJ327714:SHK327715 SRF327714:SRG327715 TBB327714:TBC327715 TKX327714:TKY327715 TUT327714:TUU327715 UEP327714:UEQ327715 UOL327714:UOM327715 UYH327714:UYI327715 VID327714:VIE327715 VRZ327714:VSA327715 WBV327714:WBW327715 WLR327714:WLS327715 WVN327714:WVO327715 F393250:G393251 JB393250:JC393251 SX393250:SY393251 ACT393250:ACU393251 AMP393250:AMQ393251 AWL393250:AWM393251 BGH393250:BGI393251 BQD393250:BQE393251 BZZ393250:CAA393251 CJV393250:CJW393251 CTR393250:CTS393251 DDN393250:DDO393251 DNJ393250:DNK393251 DXF393250:DXG393251 EHB393250:EHC393251 EQX393250:EQY393251 FAT393250:FAU393251 FKP393250:FKQ393251 FUL393250:FUM393251 GEH393250:GEI393251 GOD393250:GOE393251 GXZ393250:GYA393251 HHV393250:HHW393251 HRR393250:HRS393251 IBN393250:IBO393251 ILJ393250:ILK393251 IVF393250:IVG393251 JFB393250:JFC393251 JOX393250:JOY393251 JYT393250:JYU393251 KIP393250:KIQ393251 KSL393250:KSM393251 LCH393250:LCI393251 LMD393250:LME393251 LVZ393250:LWA393251 MFV393250:MFW393251 MPR393250:MPS393251 MZN393250:MZO393251 NJJ393250:NJK393251 NTF393250:NTG393251 ODB393250:ODC393251 OMX393250:OMY393251 OWT393250:OWU393251 PGP393250:PGQ393251 PQL393250:PQM393251 QAH393250:QAI393251 QKD393250:QKE393251 QTZ393250:QUA393251 RDV393250:RDW393251 RNR393250:RNS393251 RXN393250:RXO393251 SHJ393250:SHK393251 SRF393250:SRG393251 TBB393250:TBC393251 TKX393250:TKY393251 TUT393250:TUU393251 UEP393250:UEQ393251 UOL393250:UOM393251 UYH393250:UYI393251 VID393250:VIE393251 VRZ393250:VSA393251 WBV393250:WBW393251 WLR393250:WLS393251 WVN393250:WVO393251 F458786:G458787 JB458786:JC458787 SX458786:SY458787 ACT458786:ACU458787 AMP458786:AMQ458787 AWL458786:AWM458787 BGH458786:BGI458787 BQD458786:BQE458787 BZZ458786:CAA458787 CJV458786:CJW458787 CTR458786:CTS458787 DDN458786:DDO458787 DNJ458786:DNK458787 DXF458786:DXG458787 EHB458786:EHC458787 EQX458786:EQY458787 FAT458786:FAU458787 FKP458786:FKQ458787 FUL458786:FUM458787 GEH458786:GEI458787 GOD458786:GOE458787 GXZ458786:GYA458787 HHV458786:HHW458787 HRR458786:HRS458787 IBN458786:IBO458787 ILJ458786:ILK458787 IVF458786:IVG458787 JFB458786:JFC458787 JOX458786:JOY458787 JYT458786:JYU458787 KIP458786:KIQ458787 KSL458786:KSM458787 LCH458786:LCI458787 LMD458786:LME458787 LVZ458786:LWA458787 MFV458786:MFW458787 MPR458786:MPS458787 MZN458786:MZO458787 NJJ458786:NJK458787 NTF458786:NTG458787 ODB458786:ODC458787 OMX458786:OMY458787 OWT458786:OWU458787 PGP458786:PGQ458787 PQL458786:PQM458787 QAH458786:QAI458787 QKD458786:QKE458787 QTZ458786:QUA458787 RDV458786:RDW458787 RNR458786:RNS458787 RXN458786:RXO458787 SHJ458786:SHK458787 SRF458786:SRG458787 TBB458786:TBC458787 TKX458786:TKY458787 TUT458786:TUU458787 UEP458786:UEQ458787 UOL458786:UOM458787 UYH458786:UYI458787 VID458786:VIE458787 VRZ458786:VSA458787 WBV458786:WBW458787 WLR458786:WLS458787 WVN458786:WVO458787 F524322:G524323 JB524322:JC524323 SX524322:SY524323 ACT524322:ACU524323 AMP524322:AMQ524323 AWL524322:AWM524323 BGH524322:BGI524323 BQD524322:BQE524323 BZZ524322:CAA524323 CJV524322:CJW524323 CTR524322:CTS524323 DDN524322:DDO524323 DNJ524322:DNK524323 DXF524322:DXG524323 EHB524322:EHC524323 EQX524322:EQY524323 FAT524322:FAU524323 FKP524322:FKQ524323 FUL524322:FUM524323 GEH524322:GEI524323 GOD524322:GOE524323 GXZ524322:GYA524323 HHV524322:HHW524323 HRR524322:HRS524323 IBN524322:IBO524323 ILJ524322:ILK524323 IVF524322:IVG524323 JFB524322:JFC524323 JOX524322:JOY524323 JYT524322:JYU524323 KIP524322:KIQ524323 KSL524322:KSM524323 LCH524322:LCI524323 LMD524322:LME524323 LVZ524322:LWA524323 MFV524322:MFW524323 MPR524322:MPS524323 MZN524322:MZO524323 NJJ524322:NJK524323 NTF524322:NTG524323 ODB524322:ODC524323 OMX524322:OMY524323 OWT524322:OWU524323 PGP524322:PGQ524323 PQL524322:PQM524323 QAH524322:QAI524323 QKD524322:QKE524323 QTZ524322:QUA524323 RDV524322:RDW524323 RNR524322:RNS524323 RXN524322:RXO524323 SHJ524322:SHK524323 SRF524322:SRG524323 TBB524322:TBC524323 TKX524322:TKY524323 TUT524322:TUU524323 UEP524322:UEQ524323 UOL524322:UOM524323 UYH524322:UYI524323 VID524322:VIE524323 VRZ524322:VSA524323 WBV524322:WBW524323 WLR524322:WLS524323 WVN524322:WVO524323 F589858:G589859 JB589858:JC589859 SX589858:SY589859 ACT589858:ACU589859 AMP589858:AMQ589859 AWL589858:AWM589859 BGH589858:BGI589859 BQD589858:BQE589859 BZZ589858:CAA589859 CJV589858:CJW589859 CTR589858:CTS589859 DDN589858:DDO589859 DNJ589858:DNK589859 DXF589858:DXG589859 EHB589858:EHC589859 EQX589858:EQY589859 FAT589858:FAU589859 FKP589858:FKQ589859 FUL589858:FUM589859 GEH589858:GEI589859 GOD589858:GOE589859 GXZ589858:GYA589859 HHV589858:HHW589859 HRR589858:HRS589859 IBN589858:IBO589859 ILJ589858:ILK589859 IVF589858:IVG589859 JFB589858:JFC589859 JOX589858:JOY589859 JYT589858:JYU589859 KIP589858:KIQ589859 KSL589858:KSM589859 LCH589858:LCI589859 LMD589858:LME589859 LVZ589858:LWA589859 MFV589858:MFW589859 MPR589858:MPS589859 MZN589858:MZO589859 NJJ589858:NJK589859 NTF589858:NTG589859 ODB589858:ODC589859 OMX589858:OMY589859 OWT589858:OWU589859 PGP589858:PGQ589859 PQL589858:PQM589859 QAH589858:QAI589859 QKD589858:QKE589859 QTZ589858:QUA589859 RDV589858:RDW589859 RNR589858:RNS589859 RXN589858:RXO589859 SHJ589858:SHK589859 SRF589858:SRG589859 TBB589858:TBC589859 TKX589858:TKY589859 TUT589858:TUU589859 UEP589858:UEQ589859 UOL589858:UOM589859 UYH589858:UYI589859 VID589858:VIE589859 VRZ589858:VSA589859 WBV589858:WBW589859 WLR589858:WLS589859 WVN589858:WVO589859 F655394:G655395 JB655394:JC655395 SX655394:SY655395 ACT655394:ACU655395 AMP655394:AMQ655395 AWL655394:AWM655395 BGH655394:BGI655395 BQD655394:BQE655395 BZZ655394:CAA655395 CJV655394:CJW655395 CTR655394:CTS655395 DDN655394:DDO655395 DNJ655394:DNK655395 DXF655394:DXG655395 EHB655394:EHC655395 EQX655394:EQY655395 FAT655394:FAU655395 FKP655394:FKQ655395 FUL655394:FUM655395 GEH655394:GEI655395 GOD655394:GOE655395 GXZ655394:GYA655395 HHV655394:HHW655395 HRR655394:HRS655395 IBN655394:IBO655395 ILJ655394:ILK655395 IVF655394:IVG655395 JFB655394:JFC655395 JOX655394:JOY655395 JYT655394:JYU655395 KIP655394:KIQ655395 KSL655394:KSM655395 LCH655394:LCI655395 LMD655394:LME655395 LVZ655394:LWA655395 MFV655394:MFW655395 MPR655394:MPS655395 MZN655394:MZO655395 NJJ655394:NJK655395 NTF655394:NTG655395 ODB655394:ODC655395 OMX655394:OMY655395 OWT655394:OWU655395 PGP655394:PGQ655395 PQL655394:PQM655395 QAH655394:QAI655395 QKD655394:QKE655395 QTZ655394:QUA655395 RDV655394:RDW655395 RNR655394:RNS655395 RXN655394:RXO655395 SHJ655394:SHK655395 SRF655394:SRG655395 TBB655394:TBC655395 TKX655394:TKY655395 TUT655394:TUU655395 UEP655394:UEQ655395 UOL655394:UOM655395 UYH655394:UYI655395 VID655394:VIE655395 VRZ655394:VSA655395 WBV655394:WBW655395 WLR655394:WLS655395 WVN655394:WVO655395 F720930:G720931 JB720930:JC720931 SX720930:SY720931 ACT720930:ACU720931 AMP720930:AMQ720931 AWL720930:AWM720931 BGH720930:BGI720931 BQD720930:BQE720931 BZZ720930:CAA720931 CJV720930:CJW720931 CTR720930:CTS720931 DDN720930:DDO720931 DNJ720930:DNK720931 DXF720930:DXG720931 EHB720930:EHC720931 EQX720930:EQY720931 FAT720930:FAU720931 FKP720930:FKQ720931 FUL720930:FUM720931 GEH720930:GEI720931 GOD720930:GOE720931 GXZ720930:GYA720931 HHV720930:HHW720931 HRR720930:HRS720931 IBN720930:IBO720931 ILJ720930:ILK720931 IVF720930:IVG720931 JFB720930:JFC720931 JOX720930:JOY720931 JYT720930:JYU720931 KIP720930:KIQ720931 KSL720930:KSM720931 LCH720930:LCI720931 LMD720930:LME720931 LVZ720930:LWA720931 MFV720930:MFW720931 MPR720930:MPS720931 MZN720930:MZO720931 NJJ720930:NJK720931 NTF720930:NTG720931 ODB720930:ODC720931 OMX720930:OMY720931 OWT720930:OWU720931 PGP720930:PGQ720931 PQL720930:PQM720931 QAH720930:QAI720931 QKD720930:QKE720931 QTZ720930:QUA720931 RDV720930:RDW720931 RNR720930:RNS720931 RXN720930:RXO720931 SHJ720930:SHK720931 SRF720930:SRG720931 TBB720930:TBC720931 TKX720930:TKY720931 TUT720930:TUU720931 UEP720930:UEQ720931 UOL720930:UOM720931 UYH720930:UYI720931 VID720930:VIE720931 VRZ720930:VSA720931 WBV720930:WBW720931 WLR720930:WLS720931 WVN720930:WVO720931 F786466:G786467 JB786466:JC786467 SX786466:SY786467 ACT786466:ACU786467 AMP786466:AMQ786467 AWL786466:AWM786467 BGH786466:BGI786467 BQD786466:BQE786467 BZZ786466:CAA786467 CJV786466:CJW786467 CTR786466:CTS786467 DDN786466:DDO786467 DNJ786466:DNK786467 DXF786466:DXG786467 EHB786466:EHC786467 EQX786466:EQY786467 FAT786466:FAU786467 FKP786466:FKQ786467 FUL786466:FUM786467 GEH786466:GEI786467 GOD786466:GOE786467 GXZ786466:GYA786467 HHV786466:HHW786467 HRR786466:HRS786467 IBN786466:IBO786467 ILJ786466:ILK786467 IVF786466:IVG786467 JFB786466:JFC786467 JOX786466:JOY786467 JYT786466:JYU786467 KIP786466:KIQ786467 KSL786466:KSM786467 LCH786466:LCI786467 LMD786466:LME786467 LVZ786466:LWA786467 MFV786466:MFW786467 MPR786466:MPS786467 MZN786466:MZO786467 NJJ786466:NJK786467 NTF786466:NTG786467 ODB786466:ODC786467 OMX786466:OMY786467 OWT786466:OWU786467 PGP786466:PGQ786467 PQL786466:PQM786467 QAH786466:QAI786467 QKD786466:QKE786467 QTZ786466:QUA786467 RDV786466:RDW786467 RNR786466:RNS786467 RXN786466:RXO786467 SHJ786466:SHK786467 SRF786466:SRG786467 TBB786466:TBC786467 TKX786466:TKY786467 TUT786466:TUU786467 UEP786466:UEQ786467 UOL786466:UOM786467 UYH786466:UYI786467 VID786466:VIE786467 VRZ786466:VSA786467 WBV786466:WBW786467 WLR786466:WLS786467 WVN786466:WVO786467 F852002:G852003 JB852002:JC852003 SX852002:SY852003 ACT852002:ACU852003 AMP852002:AMQ852003 AWL852002:AWM852003 BGH852002:BGI852003 BQD852002:BQE852003 BZZ852002:CAA852003 CJV852002:CJW852003 CTR852002:CTS852003 DDN852002:DDO852003 DNJ852002:DNK852003 DXF852002:DXG852003 EHB852002:EHC852003 EQX852002:EQY852003 FAT852002:FAU852003 FKP852002:FKQ852003 FUL852002:FUM852003 GEH852002:GEI852003 GOD852002:GOE852003 GXZ852002:GYA852003 HHV852002:HHW852003 HRR852002:HRS852003 IBN852002:IBO852003 ILJ852002:ILK852003 IVF852002:IVG852003 JFB852002:JFC852003 JOX852002:JOY852003 JYT852002:JYU852003 KIP852002:KIQ852003 KSL852002:KSM852003 LCH852002:LCI852003 LMD852002:LME852003 LVZ852002:LWA852003 MFV852002:MFW852003 MPR852002:MPS852003 MZN852002:MZO852003 NJJ852002:NJK852003 NTF852002:NTG852003 ODB852002:ODC852003 OMX852002:OMY852003 OWT852002:OWU852003 PGP852002:PGQ852003 PQL852002:PQM852003 QAH852002:QAI852003 QKD852002:QKE852003 QTZ852002:QUA852003 RDV852002:RDW852003 RNR852002:RNS852003 RXN852002:RXO852003 SHJ852002:SHK852003 SRF852002:SRG852003 TBB852002:TBC852003 TKX852002:TKY852003 TUT852002:TUU852003 UEP852002:UEQ852003 UOL852002:UOM852003 UYH852002:UYI852003 VID852002:VIE852003 VRZ852002:VSA852003 WBV852002:WBW852003 WLR852002:WLS852003 WVN852002:WVO852003 F917538:G917539 JB917538:JC917539 SX917538:SY917539 ACT917538:ACU917539 AMP917538:AMQ917539 AWL917538:AWM917539 BGH917538:BGI917539 BQD917538:BQE917539 BZZ917538:CAA917539 CJV917538:CJW917539 CTR917538:CTS917539 DDN917538:DDO917539 DNJ917538:DNK917539 DXF917538:DXG917539 EHB917538:EHC917539 EQX917538:EQY917539 FAT917538:FAU917539 FKP917538:FKQ917539 FUL917538:FUM917539 GEH917538:GEI917539 GOD917538:GOE917539 GXZ917538:GYA917539 HHV917538:HHW917539 HRR917538:HRS917539 IBN917538:IBO917539 ILJ917538:ILK917539 IVF917538:IVG917539 JFB917538:JFC917539 JOX917538:JOY917539 JYT917538:JYU917539 KIP917538:KIQ917539 KSL917538:KSM917539 LCH917538:LCI917539 LMD917538:LME917539 LVZ917538:LWA917539 MFV917538:MFW917539 MPR917538:MPS917539 MZN917538:MZO917539 NJJ917538:NJK917539 NTF917538:NTG917539 ODB917538:ODC917539 OMX917538:OMY917539 OWT917538:OWU917539 PGP917538:PGQ917539 PQL917538:PQM917539 QAH917538:QAI917539 QKD917538:QKE917539 QTZ917538:QUA917539 RDV917538:RDW917539 RNR917538:RNS917539 RXN917538:RXO917539 SHJ917538:SHK917539 SRF917538:SRG917539 TBB917538:TBC917539 TKX917538:TKY917539 TUT917538:TUU917539 UEP917538:UEQ917539 UOL917538:UOM917539 UYH917538:UYI917539 VID917538:VIE917539 VRZ917538:VSA917539 WBV917538:WBW917539 WLR917538:WLS917539 WVN917538:WVO917539 F983074:G983075 JB983074:JC983075 SX983074:SY983075 ACT983074:ACU983075 AMP983074:AMQ983075 AWL983074:AWM983075 BGH983074:BGI983075 BQD983074:BQE983075 BZZ983074:CAA983075 CJV983074:CJW983075 CTR983074:CTS983075 DDN983074:DDO983075 DNJ983074:DNK983075 DXF983074:DXG983075 EHB983074:EHC983075 EQX983074:EQY983075 FAT983074:FAU983075 FKP983074:FKQ983075 FUL983074:FUM983075 GEH983074:GEI983075 GOD983074:GOE983075 GXZ983074:GYA983075 HHV983074:HHW983075 HRR983074:HRS983075 IBN983074:IBO983075 ILJ983074:ILK983075 IVF983074:IVG983075 JFB983074:JFC983075 JOX983074:JOY983075 JYT983074:JYU983075 KIP983074:KIQ983075 KSL983074:KSM983075 LCH983074:LCI983075 LMD983074:LME983075 LVZ983074:LWA983075 MFV983074:MFW983075 MPR983074:MPS983075 MZN983074:MZO983075 NJJ983074:NJK983075 NTF983074:NTG983075 ODB983074:ODC983075 OMX983074:OMY983075 OWT983074:OWU983075 PGP983074:PGQ983075 PQL983074:PQM983075 QAH983074:QAI983075 QKD983074:QKE983075 QTZ983074:QUA983075 RDV983074:RDW983075 RNR983074:RNS983075 RXN983074:RXO983075 SHJ983074:SHK983075 SRF983074:SRG983075 TBB983074:TBC983075 TKX983074:TKY983075 TUT983074:TUU983075 UEP983074:UEQ983075 UOL983074:UOM983075 UYH983074:UYI983075 VID983074:VIE983075 VRZ983074:VSA983075 WBV983074:WBW983075 WLR983074:WLS983075 WVN983074:WVO983075 F110:G111 JB110:JC111 SX110:SY111 ACT110:ACU111 AMP110:AMQ111 AWL110:AWM111 BGH110:BGI111 BQD110:BQE111 BZZ110:CAA111 CJV110:CJW111 CTR110:CTS111 DDN110:DDO111 DNJ110:DNK111 DXF110:DXG111 EHB110:EHC111 EQX110:EQY111 FAT110:FAU111 FKP110:FKQ111 FUL110:FUM111 GEH110:GEI111 GOD110:GOE111 GXZ110:GYA111 HHV110:HHW111 HRR110:HRS111 IBN110:IBO111 ILJ110:ILK111 IVF110:IVG111 JFB110:JFC111 JOX110:JOY111 JYT110:JYU111 KIP110:KIQ111 KSL110:KSM111 LCH110:LCI111 LMD110:LME111 LVZ110:LWA111 MFV110:MFW111 MPR110:MPS111 MZN110:MZO111 NJJ110:NJK111 NTF110:NTG111 ODB110:ODC111 OMX110:OMY111 OWT110:OWU111 PGP110:PGQ111 PQL110:PQM111 QAH110:QAI111 QKD110:QKE111 QTZ110:QUA111 RDV110:RDW111 RNR110:RNS111 RXN110:RXO111 SHJ110:SHK111 SRF110:SRG111 TBB110:TBC111 TKX110:TKY111 TUT110:TUU111 UEP110:UEQ111 UOL110:UOM111 UYH110:UYI111 VID110:VIE111 VRZ110:VSA111 WBV110:WBW111 WLR110:WLS111 WVN110:WVO111 F65646:G65647 JB65646:JC65647 SX65646:SY65647 ACT65646:ACU65647 AMP65646:AMQ65647 AWL65646:AWM65647 BGH65646:BGI65647 BQD65646:BQE65647 BZZ65646:CAA65647 CJV65646:CJW65647 CTR65646:CTS65647 DDN65646:DDO65647 DNJ65646:DNK65647 DXF65646:DXG65647 EHB65646:EHC65647 EQX65646:EQY65647 FAT65646:FAU65647 FKP65646:FKQ65647 FUL65646:FUM65647 GEH65646:GEI65647 GOD65646:GOE65647 GXZ65646:GYA65647 HHV65646:HHW65647 HRR65646:HRS65647 IBN65646:IBO65647 ILJ65646:ILK65647 IVF65646:IVG65647 JFB65646:JFC65647 JOX65646:JOY65647 JYT65646:JYU65647 KIP65646:KIQ65647 KSL65646:KSM65647 LCH65646:LCI65647 LMD65646:LME65647 LVZ65646:LWA65647 MFV65646:MFW65647 MPR65646:MPS65647 MZN65646:MZO65647 NJJ65646:NJK65647 NTF65646:NTG65647 ODB65646:ODC65647 OMX65646:OMY65647 OWT65646:OWU65647 PGP65646:PGQ65647 PQL65646:PQM65647 QAH65646:QAI65647 QKD65646:QKE65647 QTZ65646:QUA65647 RDV65646:RDW65647 RNR65646:RNS65647 RXN65646:RXO65647 SHJ65646:SHK65647 SRF65646:SRG65647 TBB65646:TBC65647 TKX65646:TKY65647 TUT65646:TUU65647 UEP65646:UEQ65647 UOL65646:UOM65647 UYH65646:UYI65647 VID65646:VIE65647 VRZ65646:VSA65647 WBV65646:WBW65647 WLR65646:WLS65647 WVN65646:WVO65647 F131182:G131183 JB131182:JC131183 SX131182:SY131183 ACT131182:ACU131183 AMP131182:AMQ131183 AWL131182:AWM131183 BGH131182:BGI131183 BQD131182:BQE131183 BZZ131182:CAA131183 CJV131182:CJW131183 CTR131182:CTS131183 DDN131182:DDO131183 DNJ131182:DNK131183 DXF131182:DXG131183 EHB131182:EHC131183 EQX131182:EQY131183 FAT131182:FAU131183 FKP131182:FKQ131183 FUL131182:FUM131183 GEH131182:GEI131183 GOD131182:GOE131183 GXZ131182:GYA131183 HHV131182:HHW131183 HRR131182:HRS131183 IBN131182:IBO131183 ILJ131182:ILK131183 IVF131182:IVG131183 JFB131182:JFC131183 JOX131182:JOY131183 JYT131182:JYU131183 KIP131182:KIQ131183 KSL131182:KSM131183 LCH131182:LCI131183 LMD131182:LME131183 LVZ131182:LWA131183 MFV131182:MFW131183 MPR131182:MPS131183 MZN131182:MZO131183 NJJ131182:NJK131183 NTF131182:NTG131183 ODB131182:ODC131183 OMX131182:OMY131183 OWT131182:OWU131183 PGP131182:PGQ131183 PQL131182:PQM131183 QAH131182:QAI131183 QKD131182:QKE131183 QTZ131182:QUA131183 RDV131182:RDW131183 RNR131182:RNS131183 RXN131182:RXO131183 SHJ131182:SHK131183 SRF131182:SRG131183 TBB131182:TBC131183 TKX131182:TKY131183 TUT131182:TUU131183 UEP131182:UEQ131183 UOL131182:UOM131183 UYH131182:UYI131183 VID131182:VIE131183 VRZ131182:VSA131183 WBV131182:WBW131183 WLR131182:WLS131183 WVN131182:WVO131183 F196718:G196719 JB196718:JC196719 SX196718:SY196719 ACT196718:ACU196719 AMP196718:AMQ196719 AWL196718:AWM196719 BGH196718:BGI196719 BQD196718:BQE196719 BZZ196718:CAA196719 CJV196718:CJW196719 CTR196718:CTS196719 DDN196718:DDO196719 DNJ196718:DNK196719 DXF196718:DXG196719 EHB196718:EHC196719 EQX196718:EQY196719 FAT196718:FAU196719 FKP196718:FKQ196719 FUL196718:FUM196719 GEH196718:GEI196719 GOD196718:GOE196719 GXZ196718:GYA196719 HHV196718:HHW196719 HRR196718:HRS196719 IBN196718:IBO196719 ILJ196718:ILK196719 IVF196718:IVG196719 JFB196718:JFC196719 JOX196718:JOY196719 JYT196718:JYU196719 KIP196718:KIQ196719 KSL196718:KSM196719 LCH196718:LCI196719 LMD196718:LME196719 LVZ196718:LWA196719 MFV196718:MFW196719 MPR196718:MPS196719 MZN196718:MZO196719 NJJ196718:NJK196719 NTF196718:NTG196719 ODB196718:ODC196719 OMX196718:OMY196719 OWT196718:OWU196719 PGP196718:PGQ196719 PQL196718:PQM196719 QAH196718:QAI196719 QKD196718:QKE196719 QTZ196718:QUA196719 RDV196718:RDW196719 RNR196718:RNS196719 RXN196718:RXO196719 SHJ196718:SHK196719 SRF196718:SRG196719 TBB196718:TBC196719 TKX196718:TKY196719 TUT196718:TUU196719 UEP196718:UEQ196719 UOL196718:UOM196719 UYH196718:UYI196719 VID196718:VIE196719 VRZ196718:VSA196719 WBV196718:WBW196719 WLR196718:WLS196719 WVN196718:WVO196719 F262254:G262255 JB262254:JC262255 SX262254:SY262255 ACT262254:ACU262255 AMP262254:AMQ262255 AWL262254:AWM262255 BGH262254:BGI262255 BQD262254:BQE262255 BZZ262254:CAA262255 CJV262254:CJW262255 CTR262254:CTS262255 DDN262254:DDO262255 DNJ262254:DNK262255 DXF262254:DXG262255 EHB262254:EHC262255 EQX262254:EQY262255 FAT262254:FAU262255 FKP262254:FKQ262255 FUL262254:FUM262255 GEH262254:GEI262255 GOD262254:GOE262255 GXZ262254:GYA262255 HHV262254:HHW262255 HRR262254:HRS262255 IBN262254:IBO262255 ILJ262254:ILK262255 IVF262254:IVG262255 JFB262254:JFC262255 JOX262254:JOY262255 JYT262254:JYU262255 KIP262254:KIQ262255 KSL262254:KSM262255 LCH262254:LCI262255 LMD262254:LME262255 LVZ262254:LWA262255 MFV262254:MFW262255 MPR262254:MPS262255 MZN262254:MZO262255 NJJ262254:NJK262255 NTF262254:NTG262255 ODB262254:ODC262255 OMX262254:OMY262255 OWT262254:OWU262255 PGP262254:PGQ262255 PQL262254:PQM262255 QAH262254:QAI262255 QKD262254:QKE262255 QTZ262254:QUA262255 RDV262254:RDW262255 RNR262254:RNS262255 RXN262254:RXO262255 SHJ262254:SHK262255 SRF262254:SRG262255 TBB262254:TBC262255 TKX262254:TKY262255 TUT262254:TUU262255 UEP262254:UEQ262255 UOL262254:UOM262255 UYH262254:UYI262255 VID262254:VIE262255 VRZ262254:VSA262255 WBV262254:WBW262255 WLR262254:WLS262255 WVN262254:WVO262255 F327790:G327791 JB327790:JC327791 SX327790:SY327791 ACT327790:ACU327791 AMP327790:AMQ327791 AWL327790:AWM327791 BGH327790:BGI327791 BQD327790:BQE327791 BZZ327790:CAA327791 CJV327790:CJW327791 CTR327790:CTS327791 DDN327790:DDO327791 DNJ327790:DNK327791 DXF327790:DXG327791 EHB327790:EHC327791 EQX327790:EQY327791 FAT327790:FAU327791 FKP327790:FKQ327791 FUL327790:FUM327791 GEH327790:GEI327791 GOD327790:GOE327791 GXZ327790:GYA327791 HHV327790:HHW327791 HRR327790:HRS327791 IBN327790:IBO327791 ILJ327790:ILK327791 IVF327790:IVG327791 JFB327790:JFC327791 JOX327790:JOY327791 JYT327790:JYU327791 KIP327790:KIQ327791 KSL327790:KSM327791 LCH327790:LCI327791 LMD327790:LME327791 LVZ327790:LWA327791 MFV327790:MFW327791 MPR327790:MPS327791 MZN327790:MZO327791 NJJ327790:NJK327791 NTF327790:NTG327791 ODB327790:ODC327791 OMX327790:OMY327791 OWT327790:OWU327791 PGP327790:PGQ327791 PQL327790:PQM327791 QAH327790:QAI327791 QKD327790:QKE327791 QTZ327790:QUA327791 RDV327790:RDW327791 RNR327790:RNS327791 RXN327790:RXO327791 SHJ327790:SHK327791 SRF327790:SRG327791 TBB327790:TBC327791 TKX327790:TKY327791 TUT327790:TUU327791 UEP327790:UEQ327791 UOL327790:UOM327791 UYH327790:UYI327791 VID327790:VIE327791 VRZ327790:VSA327791 WBV327790:WBW327791 WLR327790:WLS327791 WVN327790:WVO327791 F393326:G393327 JB393326:JC393327 SX393326:SY393327 ACT393326:ACU393327 AMP393326:AMQ393327 AWL393326:AWM393327 BGH393326:BGI393327 BQD393326:BQE393327 BZZ393326:CAA393327 CJV393326:CJW393327 CTR393326:CTS393327 DDN393326:DDO393327 DNJ393326:DNK393327 DXF393326:DXG393327 EHB393326:EHC393327 EQX393326:EQY393327 FAT393326:FAU393327 FKP393326:FKQ393327 FUL393326:FUM393327 GEH393326:GEI393327 GOD393326:GOE393327 GXZ393326:GYA393327 HHV393326:HHW393327 HRR393326:HRS393327 IBN393326:IBO393327 ILJ393326:ILK393327 IVF393326:IVG393327 JFB393326:JFC393327 JOX393326:JOY393327 JYT393326:JYU393327 KIP393326:KIQ393327 KSL393326:KSM393327 LCH393326:LCI393327 LMD393326:LME393327 LVZ393326:LWA393327 MFV393326:MFW393327 MPR393326:MPS393327 MZN393326:MZO393327 NJJ393326:NJK393327 NTF393326:NTG393327 ODB393326:ODC393327 OMX393326:OMY393327 OWT393326:OWU393327 PGP393326:PGQ393327 PQL393326:PQM393327 QAH393326:QAI393327 QKD393326:QKE393327 QTZ393326:QUA393327 RDV393326:RDW393327 RNR393326:RNS393327 RXN393326:RXO393327 SHJ393326:SHK393327 SRF393326:SRG393327 TBB393326:TBC393327 TKX393326:TKY393327 TUT393326:TUU393327 UEP393326:UEQ393327 UOL393326:UOM393327 UYH393326:UYI393327 VID393326:VIE393327 VRZ393326:VSA393327 WBV393326:WBW393327 WLR393326:WLS393327 WVN393326:WVO393327 F458862:G458863 JB458862:JC458863 SX458862:SY458863 ACT458862:ACU458863 AMP458862:AMQ458863 AWL458862:AWM458863 BGH458862:BGI458863 BQD458862:BQE458863 BZZ458862:CAA458863 CJV458862:CJW458863 CTR458862:CTS458863 DDN458862:DDO458863 DNJ458862:DNK458863 DXF458862:DXG458863 EHB458862:EHC458863 EQX458862:EQY458863 FAT458862:FAU458863 FKP458862:FKQ458863 FUL458862:FUM458863 GEH458862:GEI458863 GOD458862:GOE458863 GXZ458862:GYA458863 HHV458862:HHW458863 HRR458862:HRS458863 IBN458862:IBO458863 ILJ458862:ILK458863 IVF458862:IVG458863 JFB458862:JFC458863 JOX458862:JOY458863 JYT458862:JYU458863 KIP458862:KIQ458863 KSL458862:KSM458863 LCH458862:LCI458863 LMD458862:LME458863 LVZ458862:LWA458863 MFV458862:MFW458863 MPR458862:MPS458863 MZN458862:MZO458863 NJJ458862:NJK458863 NTF458862:NTG458863 ODB458862:ODC458863 OMX458862:OMY458863 OWT458862:OWU458863 PGP458862:PGQ458863 PQL458862:PQM458863 QAH458862:QAI458863 QKD458862:QKE458863 QTZ458862:QUA458863 RDV458862:RDW458863 RNR458862:RNS458863 RXN458862:RXO458863 SHJ458862:SHK458863 SRF458862:SRG458863 TBB458862:TBC458863 TKX458862:TKY458863 TUT458862:TUU458863 UEP458862:UEQ458863 UOL458862:UOM458863 UYH458862:UYI458863 VID458862:VIE458863 VRZ458862:VSA458863 WBV458862:WBW458863 WLR458862:WLS458863 WVN458862:WVO458863 F524398:G524399 JB524398:JC524399 SX524398:SY524399 ACT524398:ACU524399 AMP524398:AMQ524399 AWL524398:AWM524399 BGH524398:BGI524399 BQD524398:BQE524399 BZZ524398:CAA524399 CJV524398:CJW524399 CTR524398:CTS524399 DDN524398:DDO524399 DNJ524398:DNK524399 DXF524398:DXG524399 EHB524398:EHC524399 EQX524398:EQY524399 FAT524398:FAU524399 FKP524398:FKQ524399 FUL524398:FUM524399 GEH524398:GEI524399 GOD524398:GOE524399 GXZ524398:GYA524399 HHV524398:HHW524399 HRR524398:HRS524399 IBN524398:IBO524399 ILJ524398:ILK524399 IVF524398:IVG524399 JFB524398:JFC524399 JOX524398:JOY524399 JYT524398:JYU524399 KIP524398:KIQ524399 KSL524398:KSM524399 LCH524398:LCI524399 LMD524398:LME524399 LVZ524398:LWA524399 MFV524398:MFW524399 MPR524398:MPS524399 MZN524398:MZO524399 NJJ524398:NJK524399 NTF524398:NTG524399 ODB524398:ODC524399 OMX524398:OMY524399 OWT524398:OWU524399 PGP524398:PGQ524399 PQL524398:PQM524399 QAH524398:QAI524399 QKD524398:QKE524399 QTZ524398:QUA524399 RDV524398:RDW524399 RNR524398:RNS524399 RXN524398:RXO524399 SHJ524398:SHK524399 SRF524398:SRG524399 TBB524398:TBC524399 TKX524398:TKY524399 TUT524398:TUU524399 UEP524398:UEQ524399 UOL524398:UOM524399 UYH524398:UYI524399 VID524398:VIE524399 VRZ524398:VSA524399 WBV524398:WBW524399 WLR524398:WLS524399 WVN524398:WVO524399 F589934:G589935 JB589934:JC589935 SX589934:SY589935 ACT589934:ACU589935 AMP589934:AMQ589935 AWL589934:AWM589935 BGH589934:BGI589935 BQD589934:BQE589935 BZZ589934:CAA589935 CJV589934:CJW589935 CTR589934:CTS589935 DDN589934:DDO589935 DNJ589934:DNK589935 DXF589934:DXG589935 EHB589934:EHC589935 EQX589934:EQY589935 FAT589934:FAU589935 FKP589934:FKQ589935 FUL589934:FUM589935 GEH589934:GEI589935 GOD589934:GOE589935 GXZ589934:GYA589935 HHV589934:HHW589935 HRR589934:HRS589935 IBN589934:IBO589935 ILJ589934:ILK589935 IVF589934:IVG589935 JFB589934:JFC589935 JOX589934:JOY589935 JYT589934:JYU589935 KIP589934:KIQ589935 KSL589934:KSM589935 LCH589934:LCI589935 LMD589934:LME589935 LVZ589934:LWA589935 MFV589934:MFW589935 MPR589934:MPS589935 MZN589934:MZO589935 NJJ589934:NJK589935 NTF589934:NTG589935 ODB589934:ODC589935 OMX589934:OMY589935 OWT589934:OWU589935 PGP589934:PGQ589935 PQL589934:PQM589935 QAH589934:QAI589935 QKD589934:QKE589935 QTZ589934:QUA589935 RDV589934:RDW589935 RNR589934:RNS589935 RXN589934:RXO589935 SHJ589934:SHK589935 SRF589934:SRG589935 TBB589934:TBC589935 TKX589934:TKY589935 TUT589934:TUU589935 UEP589934:UEQ589935 UOL589934:UOM589935 UYH589934:UYI589935 VID589934:VIE589935 VRZ589934:VSA589935 WBV589934:WBW589935 WLR589934:WLS589935 WVN589934:WVO589935 F655470:G655471 JB655470:JC655471 SX655470:SY655471 ACT655470:ACU655471 AMP655470:AMQ655471 AWL655470:AWM655471 BGH655470:BGI655471 BQD655470:BQE655471 BZZ655470:CAA655471 CJV655470:CJW655471 CTR655470:CTS655471 DDN655470:DDO655471 DNJ655470:DNK655471 DXF655470:DXG655471 EHB655470:EHC655471 EQX655470:EQY655471 FAT655470:FAU655471 FKP655470:FKQ655471 FUL655470:FUM655471 GEH655470:GEI655471 GOD655470:GOE655471 GXZ655470:GYA655471 HHV655470:HHW655471 HRR655470:HRS655471 IBN655470:IBO655471 ILJ655470:ILK655471 IVF655470:IVG655471 JFB655470:JFC655471 JOX655470:JOY655471 JYT655470:JYU655471 KIP655470:KIQ655471 KSL655470:KSM655471 LCH655470:LCI655471 LMD655470:LME655471 LVZ655470:LWA655471 MFV655470:MFW655471 MPR655470:MPS655471 MZN655470:MZO655471 NJJ655470:NJK655471 NTF655470:NTG655471 ODB655470:ODC655471 OMX655470:OMY655471 OWT655470:OWU655471 PGP655470:PGQ655471 PQL655470:PQM655471 QAH655470:QAI655471 QKD655470:QKE655471 QTZ655470:QUA655471 RDV655470:RDW655471 RNR655470:RNS655471 RXN655470:RXO655471 SHJ655470:SHK655471 SRF655470:SRG655471 TBB655470:TBC655471 TKX655470:TKY655471 TUT655470:TUU655471 UEP655470:UEQ655471 UOL655470:UOM655471 UYH655470:UYI655471 VID655470:VIE655471 VRZ655470:VSA655471 WBV655470:WBW655471 WLR655470:WLS655471 WVN655470:WVO655471 F721006:G721007 JB721006:JC721007 SX721006:SY721007 ACT721006:ACU721007 AMP721006:AMQ721007 AWL721006:AWM721007 BGH721006:BGI721007 BQD721006:BQE721007 BZZ721006:CAA721007 CJV721006:CJW721007 CTR721006:CTS721007 DDN721006:DDO721007 DNJ721006:DNK721007 DXF721006:DXG721007 EHB721006:EHC721007 EQX721006:EQY721007 FAT721006:FAU721007 FKP721006:FKQ721007 FUL721006:FUM721007 GEH721006:GEI721007 GOD721006:GOE721007 GXZ721006:GYA721007 HHV721006:HHW721007 HRR721006:HRS721007 IBN721006:IBO721007 ILJ721006:ILK721007 IVF721006:IVG721007 JFB721006:JFC721007 JOX721006:JOY721007 JYT721006:JYU721007 KIP721006:KIQ721007 KSL721006:KSM721007 LCH721006:LCI721007 LMD721006:LME721007 LVZ721006:LWA721007 MFV721006:MFW721007 MPR721006:MPS721007 MZN721006:MZO721007 NJJ721006:NJK721007 NTF721006:NTG721007 ODB721006:ODC721007 OMX721006:OMY721007 OWT721006:OWU721007 PGP721006:PGQ721007 PQL721006:PQM721007 QAH721006:QAI721007 QKD721006:QKE721007 QTZ721006:QUA721007 RDV721006:RDW721007 RNR721006:RNS721007 RXN721006:RXO721007 SHJ721006:SHK721007 SRF721006:SRG721007 TBB721006:TBC721007 TKX721006:TKY721007 TUT721006:TUU721007 UEP721006:UEQ721007 UOL721006:UOM721007 UYH721006:UYI721007 VID721006:VIE721007 VRZ721006:VSA721007 WBV721006:WBW721007 WLR721006:WLS721007 WVN721006:WVO721007 F786542:G786543 JB786542:JC786543 SX786542:SY786543 ACT786542:ACU786543 AMP786542:AMQ786543 AWL786542:AWM786543 BGH786542:BGI786543 BQD786542:BQE786543 BZZ786542:CAA786543 CJV786542:CJW786543 CTR786542:CTS786543 DDN786542:DDO786543 DNJ786542:DNK786543 DXF786542:DXG786543 EHB786542:EHC786543 EQX786542:EQY786543 FAT786542:FAU786543 FKP786542:FKQ786543 FUL786542:FUM786543 GEH786542:GEI786543 GOD786542:GOE786543 GXZ786542:GYA786543 HHV786542:HHW786543 HRR786542:HRS786543 IBN786542:IBO786543 ILJ786542:ILK786543 IVF786542:IVG786543 JFB786542:JFC786543 JOX786542:JOY786543 JYT786542:JYU786543 KIP786542:KIQ786543 KSL786542:KSM786543 LCH786542:LCI786543 LMD786542:LME786543 LVZ786542:LWA786543 MFV786542:MFW786543 MPR786542:MPS786543 MZN786542:MZO786543 NJJ786542:NJK786543 NTF786542:NTG786543 ODB786542:ODC786543 OMX786542:OMY786543 OWT786542:OWU786543 PGP786542:PGQ786543 PQL786542:PQM786543 QAH786542:QAI786543 QKD786542:QKE786543 QTZ786542:QUA786543 RDV786542:RDW786543 RNR786542:RNS786543 RXN786542:RXO786543 SHJ786542:SHK786543 SRF786542:SRG786543 TBB786542:TBC786543 TKX786542:TKY786543 TUT786542:TUU786543 UEP786542:UEQ786543 UOL786542:UOM786543 UYH786542:UYI786543 VID786542:VIE786543 VRZ786542:VSA786543 WBV786542:WBW786543 WLR786542:WLS786543 WVN786542:WVO786543 F852078:G852079 JB852078:JC852079 SX852078:SY852079 ACT852078:ACU852079 AMP852078:AMQ852079 AWL852078:AWM852079 BGH852078:BGI852079 BQD852078:BQE852079 BZZ852078:CAA852079 CJV852078:CJW852079 CTR852078:CTS852079 DDN852078:DDO852079 DNJ852078:DNK852079 DXF852078:DXG852079 EHB852078:EHC852079 EQX852078:EQY852079 FAT852078:FAU852079 FKP852078:FKQ852079 FUL852078:FUM852079 GEH852078:GEI852079 GOD852078:GOE852079 GXZ852078:GYA852079 HHV852078:HHW852079 HRR852078:HRS852079 IBN852078:IBO852079 ILJ852078:ILK852079 IVF852078:IVG852079 JFB852078:JFC852079 JOX852078:JOY852079 JYT852078:JYU852079 KIP852078:KIQ852079 KSL852078:KSM852079 LCH852078:LCI852079 LMD852078:LME852079 LVZ852078:LWA852079 MFV852078:MFW852079 MPR852078:MPS852079 MZN852078:MZO852079 NJJ852078:NJK852079 NTF852078:NTG852079 ODB852078:ODC852079 OMX852078:OMY852079 OWT852078:OWU852079 PGP852078:PGQ852079 PQL852078:PQM852079 QAH852078:QAI852079 QKD852078:QKE852079 QTZ852078:QUA852079 RDV852078:RDW852079 RNR852078:RNS852079 RXN852078:RXO852079 SHJ852078:SHK852079 SRF852078:SRG852079 TBB852078:TBC852079 TKX852078:TKY852079 TUT852078:TUU852079 UEP852078:UEQ852079 UOL852078:UOM852079 UYH852078:UYI852079 VID852078:VIE852079 VRZ852078:VSA852079 WBV852078:WBW852079 WLR852078:WLS852079 WVN852078:WVO852079 F917614:G917615 JB917614:JC917615 SX917614:SY917615 ACT917614:ACU917615 AMP917614:AMQ917615 AWL917614:AWM917615 BGH917614:BGI917615 BQD917614:BQE917615 BZZ917614:CAA917615 CJV917614:CJW917615 CTR917614:CTS917615 DDN917614:DDO917615 DNJ917614:DNK917615 DXF917614:DXG917615 EHB917614:EHC917615 EQX917614:EQY917615 FAT917614:FAU917615 FKP917614:FKQ917615 FUL917614:FUM917615 GEH917614:GEI917615 GOD917614:GOE917615 GXZ917614:GYA917615 HHV917614:HHW917615 HRR917614:HRS917615 IBN917614:IBO917615 ILJ917614:ILK917615 IVF917614:IVG917615 JFB917614:JFC917615 JOX917614:JOY917615 JYT917614:JYU917615 KIP917614:KIQ917615 KSL917614:KSM917615 LCH917614:LCI917615 LMD917614:LME917615 LVZ917614:LWA917615 MFV917614:MFW917615 MPR917614:MPS917615 MZN917614:MZO917615 NJJ917614:NJK917615 NTF917614:NTG917615 ODB917614:ODC917615 OMX917614:OMY917615 OWT917614:OWU917615 PGP917614:PGQ917615 PQL917614:PQM917615 QAH917614:QAI917615 QKD917614:QKE917615 QTZ917614:QUA917615 RDV917614:RDW917615 RNR917614:RNS917615 RXN917614:RXO917615 SHJ917614:SHK917615 SRF917614:SRG917615 TBB917614:TBC917615 TKX917614:TKY917615 TUT917614:TUU917615 UEP917614:UEQ917615 UOL917614:UOM917615 UYH917614:UYI917615 VID917614:VIE917615 VRZ917614:VSA917615 WBV917614:WBW917615 WLR917614:WLS917615 WVN917614:WVO917615 F983150:G983151 JB983150:JC983151 SX983150:SY983151 ACT983150:ACU983151 AMP983150:AMQ983151 AWL983150:AWM983151 BGH983150:BGI983151 BQD983150:BQE983151 BZZ983150:CAA983151 CJV983150:CJW983151 CTR983150:CTS983151 DDN983150:DDO983151 DNJ983150:DNK983151 DXF983150:DXG983151 EHB983150:EHC983151 EQX983150:EQY983151 FAT983150:FAU983151 FKP983150:FKQ983151 FUL983150:FUM983151 GEH983150:GEI983151 GOD983150:GOE983151 GXZ983150:GYA983151 HHV983150:HHW983151 HRR983150:HRS983151 IBN983150:IBO983151 ILJ983150:ILK983151 IVF983150:IVG983151 JFB983150:JFC983151 JOX983150:JOY983151 JYT983150:JYU983151 KIP983150:KIQ983151 KSL983150:KSM983151 LCH983150:LCI983151 LMD983150:LME983151 LVZ983150:LWA983151 MFV983150:MFW983151 MPR983150:MPS983151 MZN983150:MZO983151 NJJ983150:NJK983151 NTF983150:NTG983151 ODB983150:ODC983151 OMX983150:OMY983151 OWT983150:OWU983151 PGP983150:PGQ983151 PQL983150:PQM983151 QAH983150:QAI983151 QKD983150:QKE983151 QTZ983150:QUA983151 RDV983150:RDW983151 RNR983150:RNS983151 RXN983150:RXO983151 SHJ983150:SHK983151 SRF983150:SRG983151 TBB983150:TBC983151 TKX983150:TKY983151 TUT983150:TUU983151 UEP983150:UEQ983151 UOL983150:UOM983151 UYH983150:UYI983151 VID983150:VIE983151 VRZ983150:VSA983151 WBV983150:WBW983151 WLR983150:WLS983151 WVN983150:WVO983151"/>
  </dataValidations>
  <printOptions horizontalCentered="1" verticalCentered="1"/>
  <pageMargins left="0" right="0" top="0" bottom="0" header="0.31496062992125984" footer="0.31496062992125984"/>
  <pageSetup paperSize="9" scale="85" orientation="portrait" r:id="rId1"/>
  <rowBreaks count="1" manualBreakCount="1">
    <brk id="45"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workbookViewId="0">
      <selection activeCell="K8" sqref="K8:N8"/>
    </sheetView>
  </sheetViews>
  <sheetFormatPr defaultColWidth="8.875" defaultRowHeight="15" x14ac:dyDescent="0.25"/>
  <cols>
    <col min="1" max="13" width="5.5" style="2" customWidth="1"/>
    <col min="14" max="14" width="14.125" style="2" customWidth="1"/>
    <col min="15" max="16384" width="8.875" style="2"/>
  </cols>
  <sheetData>
    <row r="1" spans="1:14" ht="18.75" x14ac:dyDescent="0.3">
      <c r="A1" s="22" t="s">
        <v>31</v>
      </c>
      <c r="B1" s="22"/>
      <c r="C1" s="22"/>
      <c r="D1" s="22"/>
      <c r="E1" s="22"/>
      <c r="F1" s="22"/>
      <c r="G1" s="22"/>
      <c r="H1" s="22"/>
      <c r="I1" s="22"/>
      <c r="J1" s="22"/>
      <c r="K1" s="22"/>
      <c r="L1" s="22"/>
      <c r="M1" s="22"/>
      <c r="N1" s="1" t="s">
        <v>26</v>
      </c>
    </row>
    <row r="2" spans="1:14" ht="18.75" x14ac:dyDescent="0.3">
      <c r="C2" s="3"/>
      <c r="D2" s="3"/>
      <c r="E2" s="3"/>
      <c r="F2" s="3"/>
      <c r="G2" s="3"/>
      <c r="H2" s="3"/>
      <c r="I2" s="3"/>
      <c r="J2" s="3"/>
      <c r="K2" s="3"/>
      <c r="L2" s="3"/>
      <c r="M2" s="3"/>
    </row>
    <row r="3" spans="1:14" s="4" customFormat="1" ht="15.75" x14ac:dyDescent="0.25">
      <c r="A3" s="23" t="s">
        <v>0</v>
      </c>
      <c r="B3" s="23"/>
      <c r="C3" s="23"/>
      <c r="D3" s="4" t="s">
        <v>25</v>
      </c>
      <c r="E3" s="24" t="s">
        <v>29</v>
      </c>
      <c r="F3" s="24"/>
      <c r="G3" s="4" t="s">
        <v>28</v>
      </c>
    </row>
    <row r="5" spans="1:14" ht="30" customHeight="1" x14ac:dyDescent="0.25">
      <c r="A5" s="5"/>
      <c r="B5" s="25" t="s">
        <v>19</v>
      </c>
      <c r="C5" s="25"/>
      <c r="D5" s="20" t="s">
        <v>18</v>
      </c>
      <c r="E5" s="20"/>
      <c r="F5" s="20"/>
      <c r="G5" s="20"/>
      <c r="H5" s="20"/>
      <c r="I5" s="20" t="s">
        <v>17</v>
      </c>
      <c r="J5" s="20"/>
      <c r="K5" s="20" t="s">
        <v>30</v>
      </c>
      <c r="L5" s="20"/>
      <c r="M5" s="20"/>
      <c r="N5" s="20"/>
    </row>
    <row r="6" spans="1:14" ht="36.6" customHeight="1" x14ac:dyDescent="0.25">
      <c r="A6" s="6" t="s">
        <v>7</v>
      </c>
      <c r="B6" s="17"/>
      <c r="C6" s="17"/>
      <c r="D6" s="18"/>
      <c r="E6" s="18"/>
      <c r="F6" s="18"/>
      <c r="G6" s="18"/>
      <c r="H6" s="18"/>
      <c r="I6" s="19"/>
      <c r="J6" s="19"/>
      <c r="K6" s="20"/>
      <c r="L6" s="20"/>
      <c r="M6" s="20"/>
      <c r="N6" s="20"/>
    </row>
    <row r="7" spans="1:14" ht="36.6" customHeight="1" x14ac:dyDescent="0.25">
      <c r="A7" s="6" t="s">
        <v>8</v>
      </c>
      <c r="B7" s="17"/>
      <c r="C7" s="17"/>
      <c r="D7" s="18"/>
      <c r="E7" s="18"/>
      <c r="F7" s="18"/>
      <c r="G7" s="18"/>
      <c r="H7" s="18"/>
      <c r="I7" s="19"/>
      <c r="J7" s="19"/>
      <c r="K7" s="20"/>
      <c r="L7" s="20"/>
      <c r="M7" s="20"/>
      <c r="N7" s="20"/>
    </row>
    <row r="8" spans="1:14" ht="36.6" customHeight="1" x14ac:dyDescent="0.25">
      <c r="A8" s="6" t="s">
        <v>9</v>
      </c>
      <c r="B8" s="17"/>
      <c r="C8" s="17"/>
      <c r="D8" s="18"/>
      <c r="E8" s="18"/>
      <c r="F8" s="18"/>
      <c r="G8" s="18"/>
      <c r="H8" s="18"/>
      <c r="I8" s="19"/>
      <c r="J8" s="19"/>
      <c r="K8" s="20"/>
      <c r="L8" s="20"/>
      <c r="M8" s="20"/>
      <c r="N8" s="20"/>
    </row>
    <row r="9" spans="1:14" ht="36.6" customHeight="1" x14ac:dyDescent="0.25">
      <c r="A9" s="6" t="s">
        <v>10</v>
      </c>
      <c r="B9" s="17"/>
      <c r="C9" s="17"/>
      <c r="D9" s="18"/>
      <c r="E9" s="18"/>
      <c r="F9" s="18"/>
      <c r="G9" s="18"/>
      <c r="H9" s="18"/>
      <c r="I9" s="19"/>
      <c r="J9" s="19"/>
      <c r="K9" s="20"/>
      <c r="L9" s="20"/>
      <c r="M9" s="20"/>
      <c r="N9" s="20"/>
    </row>
    <row r="10" spans="1:14" ht="36.6" customHeight="1" x14ac:dyDescent="0.25">
      <c r="A10" s="6" t="s">
        <v>11</v>
      </c>
      <c r="B10" s="17"/>
      <c r="C10" s="17"/>
      <c r="D10" s="18"/>
      <c r="E10" s="18"/>
      <c r="F10" s="18"/>
      <c r="G10" s="18"/>
      <c r="H10" s="18"/>
      <c r="I10" s="19"/>
      <c r="J10" s="19"/>
      <c r="K10" s="20"/>
      <c r="L10" s="20"/>
      <c r="M10" s="20"/>
      <c r="N10" s="20"/>
    </row>
    <row r="11" spans="1:14" ht="36.6" customHeight="1" x14ac:dyDescent="0.25">
      <c r="A11" s="6" t="s">
        <v>12</v>
      </c>
      <c r="B11" s="17"/>
      <c r="C11" s="17"/>
      <c r="D11" s="18"/>
      <c r="E11" s="18"/>
      <c r="F11" s="18"/>
      <c r="G11" s="18"/>
      <c r="H11" s="18"/>
      <c r="I11" s="19"/>
      <c r="J11" s="19"/>
      <c r="K11" s="20"/>
      <c r="L11" s="20"/>
      <c r="M11" s="20"/>
      <c r="N11" s="20"/>
    </row>
    <row r="12" spans="1:14" ht="36.6" customHeight="1" x14ac:dyDescent="0.25">
      <c r="A12" s="6" t="s">
        <v>13</v>
      </c>
      <c r="B12" s="17"/>
      <c r="C12" s="17"/>
      <c r="D12" s="18"/>
      <c r="E12" s="18"/>
      <c r="F12" s="18"/>
      <c r="G12" s="18"/>
      <c r="H12" s="18"/>
      <c r="I12" s="19"/>
      <c r="J12" s="19"/>
      <c r="K12" s="20"/>
      <c r="L12" s="20"/>
      <c r="M12" s="20"/>
      <c r="N12" s="20"/>
    </row>
    <row r="13" spans="1:14" ht="36.6" customHeight="1" x14ac:dyDescent="0.25">
      <c r="A13" s="6" t="s">
        <v>14</v>
      </c>
      <c r="B13" s="17"/>
      <c r="C13" s="17"/>
      <c r="D13" s="18"/>
      <c r="E13" s="18"/>
      <c r="F13" s="18"/>
      <c r="G13" s="18"/>
      <c r="H13" s="18"/>
      <c r="I13" s="19"/>
      <c r="J13" s="19"/>
      <c r="K13" s="20"/>
      <c r="L13" s="20"/>
      <c r="M13" s="20"/>
      <c r="N13" s="20"/>
    </row>
    <row r="14" spans="1:14" ht="36.6" customHeight="1" x14ac:dyDescent="0.25">
      <c r="A14" s="6" t="s">
        <v>15</v>
      </c>
      <c r="B14" s="17"/>
      <c r="C14" s="17"/>
      <c r="D14" s="18"/>
      <c r="E14" s="18"/>
      <c r="F14" s="18"/>
      <c r="G14" s="18"/>
      <c r="H14" s="18"/>
      <c r="I14" s="19"/>
      <c r="J14" s="19"/>
      <c r="K14" s="20"/>
      <c r="L14" s="20"/>
      <c r="M14" s="20"/>
      <c r="N14" s="20"/>
    </row>
    <row r="15" spans="1:14" ht="36.6" customHeight="1" x14ac:dyDescent="0.25">
      <c r="A15" s="6" t="s">
        <v>16</v>
      </c>
      <c r="B15" s="17"/>
      <c r="C15" s="17"/>
      <c r="D15" s="18"/>
      <c r="E15" s="18"/>
      <c r="F15" s="18"/>
      <c r="G15" s="18"/>
      <c r="H15" s="18"/>
      <c r="I15" s="19"/>
      <c r="J15" s="19"/>
      <c r="K15" s="20"/>
      <c r="L15" s="20"/>
      <c r="M15" s="20"/>
      <c r="N15" s="20"/>
    </row>
    <row r="16" spans="1:14" ht="36.6" customHeight="1" x14ac:dyDescent="0.25">
      <c r="A16" s="6" t="s">
        <v>20</v>
      </c>
      <c r="B16" s="17"/>
      <c r="C16" s="17"/>
      <c r="D16" s="18"/>
      <c r="E16" s="18"/>
      <c r="F16" s="18"/>
      <c r="G16" s="18"/>
      <c r="H16" s="18"/>
      <c r="I16" s="19"/>
      <c r="J16" s="19"/>
      <c r="K16" s="20"/>
      <c r="L16" s="20"/>
      <c r="M16" s="20"/>
      <c r="N16" s="20"/>
    </row>
    <row r="17" spans="1:15" ht="36.6" customHeight="1" x14ac:dyDescent="0.25">
      <c r="A17" s="6" t="s">
        <v>21</v>
      </c>
      <c r="B17" s="17"/>
      <c r="C17" s="17"/>
      <c r="D17" s="18"/>
      <c r="E17" s="18"/>
      <c r="F17" s="18"/>
      <c r="G17" s="18"/>
      <c r="H17" s="18"/>
      <c r="I17" s="19"/>
      <c r="J17" s="19"/>
      <c r="K17" s="20"/>
      <c r="L17" s="20"/>
      <c r="M17" s="20"/>
      <c r="N17" s="20"/>
    </row>
    <row r="18" spans="1:15" ht="36.6" customHeight="1" x14ac:dyDescent="0.25">
      <c r="A18" s="6" t="s">
        <v>22</v>
      </c>
      <c r="B18" s="17"/>
      <c r="C18" s="17"/>
      <c r="D18" s="18"/>
      <c r="E18" s="18"/>
      <c r="F18" s="18"/>
      <c r="G18" s="18"/>
      <c r="H18" s="18"/>
      <c r="I18" s="19"/>
      <c r="J18" s="19"/>
      <c r="K18" s="20"/>
      <c r="L18" s="20"/>
      <c r="M18" s="20"/>
      <c r="N18" s="20"/>
    </row>
    <row r="19" spans="1:15" ht="36.6" customHeight="1" x14ac:dyDescent="0.25">
      <c r="A19" s="6" t="s">
        <v>23</v>
      </c>
      <c r="B19" s="17"/>
      <c r="C19" s="17"/>
      <c r="D19" s="18"/>
      <c r="E19" s="18"/>
      <c r="F19" s="18"/>
      <c r="G19" s="18"/>
      <c r="H19" s="18"/>
      <c r="I19" s="19"/>
      <c r="J19" s="19"/>
      <c r="K19" s="20"/>
      <c r="L19" s="20"/>
      <c r="M19" s="20"/>
      <c r="N19" s="20"/>
    </row>
    <row r="20" spans="1:15" ht="36.6" customHeight="1" x14ac:dyDescent="0.25">
      <c r="A20" s="6" t="s">
        <v>24</v>
      </c>
      <c r="B20" s="17"/>
      <c r="C20" s="17"/>
      <c r="D20" s="18"/>
      <c r="E20" s="18"/>
      <c r="F20" s="18"/>
      <c r="G20" s="18"/>
      <c r="H20" s="18"/>
      <c r="I20" s="19"/>
      <c r="J20" s="19"/>
      <c r="K20" s="20"/>
      <c r="L20" s="20"/>
      <c r="M20" s="20"/>
      <c r="N20" s="20"/>
    </row>
    <row r="21" spans="1:15" ht="36.6" customHeight="1" x14ac:dyDescent="0.25">
      <c r="A21" s="7"/>
      <c r="B21" s="8"/>
      <c r="I21" s="21" t="s">
        <v>27</v>
      </c>
      <c r="J21" s="21"/>
      <c r="K21" s="21"/>
      <c r="L21" s="21"/>
      <c r="M21" s="21"/>
      <c r="N21" s="21"/>
    </row>
    <row r="22" spans="1:15" ht="28.9" customHeight="1" x14ac:dyDescent="0.25">
      <c r="D22" s="9"/>
      <c r="E22" s="10" t="s">
        <v>3</v>
      </c>
      <c r="F22" s="16"/>
      <c r="G22" s="16"/>
      <c r="H22" s="16"/>
      <c r="I22" s="16"/>
      <c r="J22" s="16"/>
      <c r="K22" s="16"/>
      <c r="L22" s="16"/>
      <c r="M22" s="16"/>
      <c r="N22" s="16"/>
    </row>
    <row r="23" spans="1:15" ht="28.9" customHeight="1" x14ac:dyDescent="0.25">
      <c r="D23" s="9"/>
      <c r="E23" s="10" t="s">
        <v>2</v>
      </c>
      <c r="F23" s="12" t="s">
        <v>1</v>
      </c>
      <c r="G23" s="12"/>
      <c r="H23" s="13"/>
      <c r="I23" s="13"/>
      <c r="J23" s="13"/>
      <c r="K23" s="13"/>
      <c r="L23" s="13"/>
      <c r="M23" s="13"/>
      <c r="N23" s="13"/>
    </row>
    <row r="24" spans="1:15" ht="28.9" customHeight="1" x14ac:dyDescent="0.25">
      <c r="D24" s="9"/>
      <c r="E24" s="10" t="s">
        <v>4</v>
      </c>
      <c r="F24" s="12"/>
      <c r="G24" s="12"/>
      <c r="H24" s="12"/>
      <c r="I24" s="12"/>
      <c r="J24" s="12"/>
      <c r="K24" s="9"/>
      <c r="L24" s="9"/>
      <c r="M24" s="9"/>
      <c r="N24" s="9"/>
    </row>
    <row r="25" spans="1:15" ht="28.9" customHeight="1" x14ac:dyDescent="0.25">
      <c r="D25" s="9"/>
      <c r="E25" s="10" t="s">
        <v>5</v>
      </c>
      <c r="F25" s="14"/>
      <c r="G25" s="14"/>
      <c r="H25" s="11" t="s">
        <v>6</v>
      </c>
      <c r="I25" s="12"/>
      <c r="J25" s="12"/>
      <c r="K25" s="11" t="s">
        <v>6</v>
      </c>
      <c r="L25" s="15"/>
      <c r="M25" s="15"/>
      <c r="N25" s="9"/>
      <c r="O25" s="9"/>
    </row>
  </sheetData>
  <mergeCells count="75">
    <mergeCell ref="A1:M1"/>
    <mergeCell ref="A3:C3"/>
    <mergeCell ref="E3:F3"/>
    <mergeCell ref="B5:C5"/>
    <mergeCell ref="D5:H5"/>
    <mergeCell ref="I5:J5"/>
    <mergeCell ref="K5:N5"/>
    <mergeCell ref="B6:C6"/>
    <mergeCell ref="D6:H6"/>
    <mergeCell ref="I6:J6"/>
    <mergeCell ref="K6:N6"/>
    <mergeCell ref="B7:C7"/>
    <mergeCell ref="D7:H7"/>
    <mergeCell ref="I7:J7"/>
    <mergeCell ref="K7:N7"/>
    <mergeCell ref="B8:C8"/>
    <mergeCell ref="D8:H8"/>
    <mergeCell ref="I8:J8"/>
    <mergeCell ref="K8:N8"/>
    <mergeCell ref="B9:C9"/>
    <mergeCell ref="D9:H9"/>
    <mergeCell ref="I9:J9"/>
    <mergeCell ref="K9:N9"/>
    <mergeCell ref="B10:C10"/>
    <mergeCell ref="D10:H10"/>
    <mergeCell ref="I10:J10"/>
    <mergeCell ref="K10:N10"/>
    <mergeCell ref="B11:C11"/>
    <mergeCell ref="D11:H11"/>
    <mergeCell ref="I11:J11"/>
    <mergeCell ref="K11:N11"/>
    <mergeCell ref="B12:C12"/>
    <mergeCell ref="D12:H12"/>
    <mergeCell ref="I12:J12"/>
    <mergeCell ref="K12:N12"/>
    <mergeCell ref="B13:C13"/>
    <mergeCell ref="D13:H13"/>
    <mergeCell ref="I13:J13"/>
    <mergeCell ref="K13:N13"/>
    <mergeCell ref="B14:C14"/>
    <mergeCell ref="D14:H14"/>
    <mergeCell ref="I14:J14"/>
    <mergeCell ref="K14:N14"/>
    <mergeCell ref="B15:C15"/>
    <mergeCell ref="D15:H15"/>
    <mergeCell ref="I15:J15"/>
    <mergeCell ref="K15:N15"/>
    <mergeCell ref="B16:C16"/>
    <mergeCell ref="D16:H16"/>
    <mergeCell ref="I16:J16"/>
    <mergeCell ref="K16:N16"/>
    <mergeCell ref="B17:C17"/>
    <mergeCell ref="D17:H17"/>
    <mergeCell ref="I17:J17"/>
    <mergeCell ref="K17:N17"/>
    <mergeCell ref="F22:N22"/>
    <mergeCell ref="B18:C18"/>
    <mergeCell ref="D18:H18"/>
    <mergeCell ref="I18:J18"/>
    <mergeCell ref="K18:N18"/>
    <mergeCell ref="B19:C19"/>
    <mergeCell ref="D19:H19"/>
    <mergeCell ref="I19:J19"/>
    <mergeCell ref="K19:N19"/>
    <mergeCell ref="B20:C20"/>
    <mergeCell ref="D20:H20"/>
    <mergeCell ref="I20:J20"/>
    <mergeCell ref="K20:N20"/>
    <mergeCell ref="I21:N21"/>
    <mergeCell ref="F23:G23"/>
    <mergeCell ref="H23:N23"/>
    <mergeCell ref="F25:G25"/>
    <mergeCell ref="I25:J25"/>
    <mergeCell ref="L25:M25"/>
    <mergeCell ref="F24:J2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選手登録</vt:lpstr>
      <vt:lpstr>市総体駅伝</vt:lpstr>
      <vt:lpstr>市総体(駅伝競走の部) </vt:lpstr>
      <vt:lpstr>市総体駅伝!Print_Area</vt:lpstr>
      <vt:lpstr>選手登録!Print_Area</vt:lpstr>
      <vt:lpstr>女</vt:lpstr>
      <vt:lpstr>男</vt:lpstr>
      <vt:lpstr>登録</vt:lpstr>
      <vt:lpstr>年回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2023-05-24T09:15:36Z</dcterms:modified>
</cp:coreProperties>
</file>